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ruet\Dropbox\FH\NW\"/>
    </mc:Choice>
  </mc:AlternateContent>
  <xr:revisionPtr revIDLastSave="0" documentId="13_ncr:1_{13E39D6C-681F-4D90-94FE-84CAAD83698C}" xr6:coauthVersionLast="47" xr6:coauthVersionMax="47" xr10:uidLastSave="{00000000-0000-0000-0000-000000000000}"/>
  <bookViews>
    <workbookView xWindow="-108" yWindow="-108" windowWidth="23256" windowHeight="12456" tabRatio="570" activeTab="2" xr2:uid="{00000000-000D-0000-FFFF-FFFF00000000}"/>
  </bookViews>
  <sheets>
    <sheet name="Category I." sheetId="18" r:id="rId1"/>
    <sheet name="Category II. " sheetId="17" r:id="rId2"/>
    <sheet name="Category III." sheetId="16" r:id="rId3"/>
    <sheet name="Category IV." sheetId="10" r:id="rId4"/>
    <sheet name="House Cat" sheetId="19" r:id="rId5"/>
  </sheets>
  <definedNames>
    <definedName name="_xlnm.Print_Titles" localSheetId="0">'Category I.'!$1:$1</definedName>
    <definedName name="_xlnm.Print_Titles" localSheetId="1">'Category II. '!$1:$1</definedName>
    <definedName name="_xlnm.Print_Titles" localSheetId="2">'Category III.'!$1:$1</definedName>
    <definedName name="_xlnm.Print_Titles" localSheetId="3">'Category IV.'!$1:$1</definedName>
    <definedName name="_xlnm.Print_Titles" localSheetId="4">'House Cat'!$1:$1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" i="19" l="1"/>
  <c r="P24" i="10"/>
  <c r="P20" i="10"/>
  <c r="P19" i="10"/>
  <c r="P11" i="10"/>
  <c r="P31" i="16"/>
  <c r="P22" i="16"/>
  <c r="P11" i="16"/>
  <c r="Q11" i="16" s="1"/>
  <c r="P10" i="16"/>
  <c r="P25" i="17"/>
  <c r="P31" i="18"/>
  <c r="P14" i="18"/>
  <c r="N10" i="19"/>
  <c r="N30" i="10"/>
  <c r="Q30" i="10" s="1"/>
  <c r="N24" i="10"/>
  <c r="N20" i="10"/>
  <c r="N19" i="10"/>
  <c r="N28" i="16"/>
  <c r="N22" i="16"/>
  <c r="N12" i="16"/>
  <c r="N27" i="17"/>
  <c r="N29" i="17"/>
  <c r="N18" i="17"/>
  <c r="N30" i="18"/>
  <c r="Q30" i="18" s="1"/>
  <c r="N14" i="18"/>
  <c r="N10" i="18"/>
  <c r="L17" i="19"/>
  <c r="L10" i="19"/>
  <c r="L28" i="10"/>
  <c r="Q28" i="10" s="1"/>
  <c r="L24" i="10"/>
  <c r="L20" i="10"/>
  <c r="L19" i="10"/>
  <c r="L11" i="10"/>
  <c r="L28" i="16"/>
  <c r="L27" i="16"/>
  <c r="L22" i="16"/>
  <c r="L12" i="16"/>
  <c r="L10" i="16"/>
  <c r="L27" i="17"/>
  <c r="L25" i="17"/>
  <c r="L18" i="17"/>
  <c r="L28" i="18"/>
  <c r="L21" i="18"/>
  <c r="L12" i="18"/>
  <c r="L11" i="18"/>
  <c r="J16" i="19"/>
  <c r="J10" i="19"/>
  <c r="J24" i="10"/>
  <c r="J20" i="10"/>
  <c r="J19" i="10"/>
  <c r="J11" i="10"/>
  <c r="J24" i="17"/>
  <c r="J18" i="17"/>
  <c r="J27" i="16"/>
  <c r="J22" i="16"/>
  <c r="J12" i="16"/>
  <c r="J10" i="16"/>
  <c r="J28" i="18"/>
  <c r="J21" i="18"/>
  <c r="J12" i="18"/>
  <c r="J11" i="18"/>
  <c r="Q28" i="18"/>
  <c r="Q29" i="18"/>
  <c r="Q31" i="18"/>
  <c r="Q32" i="18"/>
  <c r="Q33" i="18"/>
  <c r="Q31" i="17"/>
  <c r="Q30" i="17"/>
  <c r="Q14" i="16"/>
  <c r="Q25" i="10"/>
  <c r="Q26" i="10"/>
  <c r="Q29" i="10"/>
  <c r="Q32" i="10"/>
  <c r="Q31" i="10"/>
  <c r="Q28" i="16"/>
  <c r="Q29" i="16"/>
  <c r="Q33" i="16"/>
  <c r="Q34" i="16"/>
  <c r="Q24" i="16"/>
  <c r="Q15" i="16"/>
  <c r="Q16" i="16"/>
  <c r="Q17" i="16"/>
  <c r="Q18" i="16"/>
  <c r="Q13" i="16"/>
  <c r="Q16" i="18"/>
  <c r="Q15" i="18"/>
  <c r="Q27" i="10"/>
  <c r="Q32" i="16"/>
  <c r="Q20" i="10" l="1"/>
  <c r="Q27" i="16"/>
  <c r="Q17" i="18"/>
  <c r="Q23" i="16"/>
  <c r="Q12" i="10" l="1"/>
  <c r="Q11" i="10"/>
  <c r="Q12" i="16"/>
  <c r="Q31" i="16"/>
  <c r="Q30" i="16"/>
  <c r="Q22" i="16"/>
  <c r="Q14" i="18"/>
  <c r="Q25" i="17"/>
  <c r="Q26" i="17"/>
  <c r="Q27" i="17"/>
  <c r="Q28" i="17"/>
  <c r="Q29" i="17"/>
  <c r="Q10" i="17"/>
  <c r="Q13" i="17"/>
  <c r="Q11" i="17"/>
  <c r="B2" i="19"/>
  <c r="B2" i="10"/>
  <c r="B2" i="16"/>
  <c r="Q12" i="17"/>
  <c r="B2" i="17"/>
  <c r="Q13" i="18"/>
  <c r="Q12" i="19"/>
  <c r="O6" i="19" l="1"/>
  <c r="M6" i="19"/>
  <c r="O6" i="10"/>
  <c r="M6" i="10"/>
  <c r="O6" i="17"/>
  <c r="M6" i="17"/>
  <c r="O6" i="16" l="1"/>
  <c r="M6" i="16"/>
  <c r="Q16" i="19"/>
  <c r="Q17" i="19"/>
  <c r="Q11" i="19"/>
  <c r="K6" i="19"/>
  <c r="K6" i="10"/>
  <c r="K6" i="16"/>
  <c r="K6" i="17"/>
  <c r="I6" i="19"/>
  <c r="I6" i="10"/>
  <c r="I6" i="16"/>
  <c r="I6" i="17" l="1"/>
  <c r="G6" i="19"/>
  <c r="G6" i="10"/>
  <c r="G6" i="16"/>
  <c r="G6" i="17"/>
  <c r="Q11" i="18"/>
  <c r="E6" i="19"/>
  <c r="E6" i="10"/>
  <c r="E6" i="17"/>
  <c r="E6" i="16"/>
  <c r="Q12" i="18"/>
  <c r="Q24" i="10" l="1"/>
  <c r="Q19" i="10"/>
  <c r="Q18" i="17"/>
  <c r="Q19" i="17"/>
  <c r="Q20" i="17"/>
  <c r="Q24" i="17"/>
  <c r="Q17" i="17"/>
  <c r="Q23" i="18"/>
  <c r="Q10" i="18"/>
  <c r="Q22" i="18"/>
  <c r="Q10" i="19" l="1"/>
  <c r="Q13" i="10" l="1"/>
  <c r="Q14" i="10"/>
  <c r="Q15" i="10" l="1"/>
  <c r="Q27" i="18"/>
  <c r="Q21" i="18"/>
  <c r="Q10" i="16"/>
  <c r="Q10" i="10"/>
</calcChain>
</file>

<file path=xl/sharedStrings.xml><?xml version="1.0" encoding="utf-8"?>
<sst xmlns="http://schemas.openxmlformats.org/spreadsheetml/2006/main" count="466" uniqueCount="189">
  <si>
    <t>FELIS HUNGARICA</t>
  </si>
  <si>
    <t>Exhibition</t>
  </si>
  <si>
    <t>Adults</t>
  </si>
  <si>
    <t>Cat</t>
  </si>
  <si>
    <t>Name</t>
  </si>
  <si>
    <t>Owner</t>
  </si>
  <si>
    <t>EMS</t>
  </si>
  <si>
    <t>Neuters</t>
  </si>
  <si>
    <t>Kitten+Junior</t>
  </si>
  <si>
    <t>Total</t>
  </si>
  <si>
    <t>Claudia Haslinger</t>
  </si>
  <si>
    <t>RUS</t>
  </si>
  <si>
    <t>NW</t>
  </si>
  <si>
    <t>NOM</t>
  </si>
  <si>
    <t>BIS</t>
  </si>
  <si>
    <t>BIC</t>
  </si>
  <si>
    <t>Result</t>
  </si>
  <si>
    <t>Point</t>
  </si>
  <si>
    <t>Katarína Báliková</t>
  </si>
  <si>
    <t>Reg. Nr</t>
  </si>
  <si>
    <t>MCO n 09 22</t>
  </si>
  <si>
    <t>Reg. Nr.</t>
  </si>
  <si>
    <t>BUR b</t>
  </si>
  <si>
    <t>Reg.nr.</t>
  </si>
  <si>
    <t>HCS</t>
  </si>
  <si>
    <t>HCL</t>
  </si>
  <si>
    <t>Angyal László</t>
  </si>
  <si>
    <t>National winner - House cats</t>
  </si>
  <si>
    <t>National winner - Category IV.</t>
  </si>
  <si>
    <t>National winner - Category III.</t>
  </si>
  <si>
    <t>National winner - Category II.</t>
  </si>
  <si>
    <t>National winner - Category I.</t>
  </si>
  <si>
    <t>BIS ellenfelek (pont/macska)</t>
  </si>
  <si>
    <t>+1</t>
  </si>
  <si>
    <t>Zuzana Molnárová</t>
  </si>
  <si>
    <t>Mukli Pálma</t>
  </si>
  <si>
    <t>CRX h</t>
  </si>
  <si>
    <t>Petra Safarova</t>
  </si>
  <si>
    <t>SPH a 32</t>
  </si>
  <si>
    <t>(HU)FH LO 11541</t>
  </si>
  <si>
    <t>RAG n 03 21</t>
  </si>
  <si>
    <t>SBI b</t>
  </si>
  <si>
    <t>Sanja &amp; Sergej Ivanov</t>
  </si>
  <si>
    <t>BUR g</t>
  </si>
  <si>
    <t>Ekaterina Toptunova</t>
  </si>
  <si>
    <t>(HU)FH LO 13237</t>
  </si>
  <si>
    <t>Elizabeth &amp; Yvonne Suchan</t>
  </si>
  <si>
    <t>Speedy-Paw HELIOS</t>
  </si>
  <si>
    <t>(HU)FH LO 14933</t>
  </si>
  <si>
    <t>Horváth Zoltán</t>
  </si>
  <si>
    <t>CHA</t>
  </si>
  <si>
    <t>Yaman Rasta</t>
  </si>
  <si>
    <t xml:space="preserve">High Fashion de Roissy Royal,JW </t>
  </si>
  <si>
    <t>(HU)FH LO 15509</t>
  </si>
  <si>
    <t>MCO fs 09 22</t>
  </si>
  <si>
    <t>Royal Esprit Blueberry Muffin</t>
  </si>
  <si>
    <t>(HU)FH LO 16468</t>
  </si>
  <si>
    <t>SC BRIANNA Ha-Pa-Zu*SK JW</t>
  </si>
  <si>
    <t xml:space="preserve">IC Hero-in Naked Legend's*CZ JW </t>
  </si>
  <si>
    <t>A  FLASHPAW'S  PRINCIPESSA</t>
  </si>
  <si>
    <t xml:space="preserve">(HU)FH LO 10092   </t>
  </si>
  <si>
    <t>Rasto Stefánik</t>
  </si>
  <si>
    <t>Dnepra's Deadly Worm Goliath</t>
  </si>
  <si>
    <t xml:space="preserve">A FLASHPAW'S Un'Emozione Per Sempre </t>
  </si>
  <si>
    <t xml:space="preserve">(HU)FH LO 17460 </t>
  </si>
  <si>
    <t>BUR n</t>
  </si>
  <si>
    <t>BSH c</t>
  </si>
  <si>
    <t>Alibi von Bestensee, CZ DSM</t>
  </si>
  <si>
    <t>(HU) FH LO 10765</t>
  </si>
  <si>
    <t>Orlando Sideris PL</t>
  </si>
  <si>
    <t>(HU) FH LO 17963</t>
  </si>
  <si>
    <t>Bp. 2024.12.15</t>
  </si>
  <si>
    <t>MCO f</t>
  </si>
  <si>
    <t>Győr 2025.10.04</t>
  </si>
  <si>
    <t>Győr 2025.10.05</t>
  </si>
  <si>
    <t>Luke Skywalker Ha-Pa-Zu*SK JW</t>
  </si>
  <si>
    <t>(HU)FH LO 18773</t>
  </si>
  <si>
    <t>NOM, BIS</t>
  </si>
  <si>
    <t>Mirabella vom Blütengarten</t>
  </si>
  <si>
    <t>(HU)FH LO 18472</t>
  </si>
  <si>
    <t>S*Northern Wonder'd Agent 007</t>
  </si>
  <si>
    <t>(HU)FH LO 17403</t>
  </si>
  <si>
    <t>SBI c 21</t>
  </si>
  <si>
    <t>Gavroche Thénadier Fabiosson of Black Star*SK</t>
  </si>
  <si>
    <t>(HU)FH LO 08147</t>
  </si>
  <si>
    <t>Romana Báliková</t>
  </si>
  <si>
    <t>PER d 03 22</t>
  </si>
  <si>
    <t>Jack Daniels by Black Star*SK</t>
  </si>
  <si>
    <t>(HU)FH LO 19181</t>
  </si>
  <si>
    <t>PER n 03</t>
  </si>
  <si>
    <t>Bianka vom Blütengarten*A</t>
  </si>
  <si>
    <t>(HU)FH LO 19372</t>
  </si>
  <si>
    <t>King of Queens de Roissy Royal</t>
  </si>
  <si>
    <t>(HU)FH LO 19258</t>
  </si>
  <si>
    <t>MCO n 09 24</t>
  </si>
  <si>
    <t>Aphrodité A Star Coon</t>
  </si>
  <si>
    <t>(HU)FH LO 18749</t>
  </si>
  <si>
    <t>Franz &amp; Jutta Fürst</t>
  </si>
  <si>
    <t>Royal Esprit Jazz Queen</t>
  </si>
  <si>
    <t>(HU)FH LO 18162</t>
  </si>
  <si>
    <t>Royal Esprit Hot Commander</t>
  </si>
  <si>
    <t>(HU)FH LO 18903</t>
  </si>
  <si>
    <t>Alba Regia Domina Trix</t>
  </si>
  <si>
    <t>Royal Esprit Mystic Spice</t>
  </si>
  <si>
    <t>(HU)FH LO 19326</t>
  </si>
  <si>
    <t>(HU)FH LO 19055</t>
  </si>
  <si>
    <t>Tóth Judit</t>
  </si>
  <si>
    <t xml:space="preserve">BUR c </t>
  </si>
  <si>
    <t>BUR h</t>
  </si>
  <si>
    <t>NOM, BIS, BIC</t>
  </si>
  <si>
    <t xml:space="preserve">SI*Raul's Sunshine Reaggae JW </t>
  </si>
  <si>
    <t>(HU)FH LO 18400</t>
  </si>
  <si>
    <t>DRX n 24</t>
  </si>
  <si>
    <t xml:space="preserve">SI*Raul's Lucky Suk JW </t>
  </si>
  <si>
    <t>(HU) FH LO 18888</t>
  </si>
  <si>
    <t>Helena Sukova</t>
  </si>
  <si>
    <t>DRX n 09 22</t>
  </si>
  <si>
    <t xml:space="preserve">Osiris Mytikas CZ </t>
  </si>
  <si>
    <t>(HU)FH LO 19335</t>
  </si>
  <si>
    <t>CRX a 03</t>
  </si>
  <si>
    <t xml:space="preserve">Silva Angelus Pamina </t>
  </si>
  <si>
    <t>(HU)FH LO 18790</t>
  </si>
  <si>
    <t>CRX f 02 64</t>
  </si>
  <si>
    <t>A Flashpaw's Precious Zarina</t>
  </si>
  <si>
    <t>Boyard Zar</t>
  </si>
  <si>
    <t>(HU)FH LO 19024</t>
  </si>
  <si>
    <t>(HU)FH LO 19495</t>
  </si>
  <si>
    <t xml:space="preserve">Baronesse A Star Coon </t>
  </si>
  <si>
    <t>(HU(FH LO 19269</t>
  </si>
  <si>
    <t>MCO fs 09 25</t>
  </si>
  <si>
    <t xml:space="preserve">Morris Nordic Shadow*SK </t>
  </si>
  <si>
    <t>(HU(FH LO 19139</t>
  </si>
  <si>
    <t>Rastislav Stefanik</t>
  </si>
  <si>
    <t>NEM a 21</t>
  </si>
  <si>
    <t>Emese Brit Majesty</t>
  </si>
  <si>
    <t>(HU)FH LO 18738</t>
  </si>
  <si>
    <t>BLH c 03</t>
  </si>
  <si>
    <t>Silva Angelus Syrax JW</t>
  </si>
  <si>
    <t>(HU)FH LO 17361</t>
  </si>
  <si>
    <t>CRX n</t>
  </si>
  <si>
    <t xml:space="preserve">Gemma Luxury Paws *SK </t>
  </si>
  <si>
    <t>(HU)FH LO 19649</t>
  </si>
  <si>
    <t>DRX f</t>
  </si>
  <si>
    <t xml:space="preserve">Karmela Naked Legend's*CZ </t>
  </si>
  <si>
    <t xml:space="preserve">KamiKatze Naked Legend's*CZ </t>
  </si>
  <si>
    <t>(HU)FH LO 19474</t>
  </si>
  <si>
    <t>(HU)FH LO 19475</t>
  </si>
  <si>
    <t>SPH n</t>
  </si>
  <si>
    <t>SPH f</t>
  </si>
  <si>
    <t>Mia Wallace DSM</t>
  </si>
  <si>
    <t>Bp. 2025.12.06</t>
  </si>
  <si>
    <t>Amara Belle Bela Kato</t>
  </si>
  <si>
    <t>Ján Kocmaan</t>
  </si>
  <si>
    <t>Le Petit Prince vom Blütengarten*A</t>
  </si>
  <si>
    <t>(HU)FH LO 18258</t>
  </si>
  <si>
    <t>SBI a</t>
  </si>
  <si>
    <t>Icetiger vom Blütengarten*A</t>
  </si>
  <si>
    <t>(HU)FH LO 19575</t>
  </si>
  <si>
    <t>(HU)FH RX 19913</t>
  </si>
  <si>
    <t>A Flashpaw's Butterfly Kiss</t>
  </si>
  <si>
    <t>(HU)FH LO 19394</t>
  </si>
  <si>
    <t>MCO f 02 25</t>
  </si>
  <si>
    <t xml:space="preserve">Je T'aime de Roissy Royal*AT JW </t>
  </si>
  <si>
    <t>(HU)FH LO 18779</t>
  </si>
  <si>
    <t>MCO ns 03 22</t>
  </si>
  <si>
    <t>Lamberetti's Tomokokusi</t>
  </si>
  <si>
    <t>(HU)FH LO 18276</t>
  </si>
  <si>
    <t>Claudia Putschögl</t>
  </si>
  <si>
    <t>BSH p</t>
  </si>
  <si>
    <t>Inna von Feuerblume</t>
  </si>
  <si>
    <t>(HU)FH LO 15807</t>
  </si>
  <si>
    <t>BSH e 02 62</t>
  </si>
  <si>
    <t>Royal Esprit First Love</t>
  </si>
  <si>
    <t>(HU)FH LO 18154</t>
  </si>
  <si>
    <t xml:space="preserve">SI*Rexenia Curly Dennis </t>
  </si>
  <si>
    <t>(HU)FH RX 16486</t>
  </si>
  <si>
    <t>Cheng Lu</t>
  </si>
  <si>
    <t>SRL ns 03 24</t>
  </si>
  <si>
    <t>Rose von Feuerblume</t>
  </si>
  <si>
    <t>(HU)FH LO 19364</t>
  </si>
  <si>
    <t>Quella von Feuerblume</t>
  </si>
  <si>
    <t>(HU)FH LO 18967</t>
  </si>
  <si>
    <t>BSH j 03</t>
  </si>
  <si>
    <t xml:space="preserve">HU*PannonRex BóBiTa </t>
  </si>
  <si>
    <t>(HU)FH LO 16657</t>
  </si>
  <si>
    <t>Palásti Csilla</t>
  </si>
  <si>
    <t>CRX n 33</t>
  </si>
  <si>
    <t>Alpha Thumbelina Bela Kato</t>
  </si>
  <si>
    <t>(HU)FH LO 19576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</si>
</sst>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5]yyyy\.\-mmm\.\-d\.;@"/>
    <numFmt numFmtId="165" formatCode="#,##0\ ;\-#,##0_-;_-* &quot; -  &quot;;_-@_-"/>
    <numFmt numFmtId="166" formatCode="#,##0\ &quot;€&quot;"/>
    <numFmt numFmtId="167" formatCode="0000\-00\-00"/>
  </numFmts>
  <fonts count="7" x14ac:knownFonts="1">
    <font>
      <sz val="10"/>
      <name val="Tahoma"/>
      <family val="2"/>
    </font>
    <font>
      <sz val="10"/>
      <name val="Arial"/>
      <family val="2"/>
      <charset val="238"/>
    </font>
    <font>
      <sz val="10"/>
      <name val="Tahoma"/>
      <family val="2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8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3" fontId="0" fillId="0" borderId="0"/>
    <xf numFmtId="165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2">
    <xf numFmtId="3" fontId="0" fillId="0" borderId="0" xfId="0"/>
    <xf numFmtId="165" fontId="3" fillId="0" borderId="0" xfId="1"/>
    <xf numFmtId="0" fontId="3" fillId="0" borderId="0" xfId="1" applyNumberFormat="1"/>
    <xf numFmtId="165" fontId="4" fillId="0" borderId="0" xfId="1" applyFont="1"/>
    <xf numFmtId="165" fontId="4" fillId="0" borderId="5" xfId="1" applyFont="1" applyBorder="1" applyAlignment="1">
      <alignment horizontal="center"/>
    </xf>
    <xf numFmtId="165" fontId="4" fillId="0" borderId="0" xfId="1" applyFont="1" applyBorder="1" applyAlignment="1">
      <alignment horizontal="center"/>
    </xf>
    <xf numFmtId="165" fontId="4" fillId="0" borderId="8" xfId="1" applyFont="1" applyBorder="1" applyAlignment="1">
      <alignment horizontal="center"/>
    </xf>
    <xf numFmtId="165" fontId="4" fillId="0" borderId="10" xfId="1" applyFont="1" applyBorder="1" applyAlignment="1">
      <alignment horizontal="center"/>
    </xf>
    <xf numFmtId="165" fontId="3" fillId="0" borderId="1" xfId="1" applyBorder="1"/>
    <xf numFmtId="165" fontId="3" fillId="0" borderId="0" xfId="1" applyBorder="1"/>
    <xf numFmtId="165" fontId="4" fillId="0" borderId="2" xfId="1" applyFont="1" applyBorder="1"/>
    <xf numFmtId="165" fontId="3" fillId="0" borderId="1" xfId="1" applyFill="1" applyBorder="1"/>
    <xf numFmtId="165" fontId="4" fillId="0" borderId="13" xfId="1" applyFont="1" applyBorder="1" applyAlignment="1">
      <alignment horizontal="center"/>
    </xf>
    <xf numFmtId="165" fontId="4" fillId="0" borderId="0" xfId="1" applyFont="1" applyBorder="1"/>
    <xf numFmtId="165" fontId="3" fillId="0" borderId="0" xfId="1" applyFill="1"/>
    <xf numFmtId="165" fontId="4" fillId="0" borderId="6" xfId="1" applyFont="1" applyBorder="1" applyAlignment="1">
      <alignment horizontal="center"/>
    </xf>
    <xf numFmtId="165" fontId="4" fillId="0" borderId="5" xfId="1" applyFont="1" applyBorder="1" applyAlignment="1">
      <alignment horizontal="center" vertical="center"/>
    </xf>
    <xf numFmtId="165" fontId="4" fillId="0" borderId="6" xfId="1" applyFont="1" applyBorder="1" applyAlignment="1">
      <alignment horizontal="center" vertical="center"/>
    </xf>
    <xf numFmtId="165" fontId="4" fillId="0" borderId="1" xfId="1" applyFont="1" applyFill="1" applyBorder="1"/>
    <xf numFmtId="165" fontId="4" fillId="0" borderId="2" xfId="1" applyFont="1" applyFill="1" applyBorder="1"/>
    <xf numFmtId="165" fontId="4" fillId="0" borderId="0" xfId="1" applyFont="1" applyFill="1" applyBorder="1"/>
    <xf numFmtId="49" fontId="3" fillId="0" borderId="0" xfId="1" applyNumberFormat="1" applyAlignment="1">
      <alignment horizontal="right"/>
    </xf>
    <xf numFmtId="165" fontId="4" fillId="0" borderId="11" xfId="1" applyFont="1" applyFill="1" applyBorder="1"/>
    <xf numFmtId="165" fontId="3" fillId="0" borderId="1" xfId="1" applyFont="1" applyFill="1" applyBorder="1"/>
    <xf numFmtId="165" fontId="3" fillId="0" borderId="0" xfId="1" applyFont="1"/>
    <xf numFmtId="3" fontId="6" fillId="0" borderId="1" xfId="0" applyFont="1" applyBorder="1"/>
    <xf numFmtId="165" fontId="3" fillId="2" borderId="1" xfId="1" applyFont="1" applyFill="1" applyBorder="1"/>
    <xf numFmtId="165" fontId="4" fillId="2" borderId="1" xfId="1" applyFont="1" applyFill="1" applyBorder="1"/>
    <xf numFmtId="165" fontId="3" fillId="2" borderId="1" xfId="1" applyFill="1" applyBorder="1"/>
    <xf numFmtId="3" fontId="6" fillId="2" borderId="1" xfId="0" applyFont="1" applyFill="1" applyBorder="1"/>
    <xf numFmtId="3" fontId="0" fillId="0" borderId="14" xfId="0" applyBorder="1" applyAlignment="1">
      <alignment horizontal="center"/>
    </xf>
    <xf numFmtId="165" fontId="4" fillId="0" borderId="3" xfId="1" applyFont="1" applyBorder="1" applyAlignment="1">
      <alignment horizontal="center" vertical="center" wrapText="1"/>
    </xf>
    <xf numFmtId="165" fontId="4" fillId="0" borderId="4" xfId="1" applyFont="1" applyBorder="1" applyAlignment="1">
      <alignment horizontal="center" vertical="center" wrapText="1"/>
    </xf>
    <xf numFmtId="165" fontId="4" fillId="0" borderId="11" xfId="1" applyFont="1" applyBorder="1" applyAlignment="1">
      <alignment horizontal="center" vertical="center"/>
    </xf>
    <xf numFmtId="165" fontId="4" fillId="0" borderId="12" xfId="1" applyFont="1" applyBorder="1" applyAlignment="1">
      <alignment horizontal="center" vertical="center"/>
    </xf>
    <xf numFmtId="165" fontId="4" fillId="0" borderId="3" xfId="1" applyFont="1" applyBorder="1" applyAlignment="1">
      <alignment horizontal="center"/>
    </xf>
    <xf numFmtId="165" fontId="4" fillId="0" borderId="15" xfId="1" applyFont="1" applyBorder="1" applyAlignment="1">
      <alignment horizontal="center"/>
    </xf>
    <xf numFmtId="165" fontId="4" fillId="0" borderId="7" xfId="1" applyFont="1" applyBorder="1" applyAlignment="1">
      <alignment horizontal="center"/>
    </xf>
    <xf numFmtId="165" fontId="4" fillId="0" borderId="9" xfId="1" applyFont="1" applyBorder="1" applyAlignment="1">
      <alignment horizontal="center"/>
    </xf>
    <xf numFmtId="165" fontId="4" fillId="0" borderId="4" xfId="1" applyFont="1" applyBorder="1" applyAlignment="1">
      <alignment horizontal="center"/>
    </xf>
    <xf numFmtId="165" fontId="4" fillId="0" borderId="3" xfId="1" applyFont="1" applyBorder="1" applyAlignment="1">
      <alignment horizontal="center" vertical="center"/>
    </xf>
    <xf numFmtId="165" fontId="4" fillId="0" borderId="4" xfId="1" applyFont="1" applyBorder="1" applyAlignment="1">
      <alignment horizontal="center" vertical="center"/>
    </xf>
  </cellXfs>
  <cellStyles count="5">
    <cellStyle name="Date" xfId="2" xr:uid="{00000000-0005-0000-0000-000000000000}"/>
    <cellStyle name="Date2" xfId="3" xr:uid="{00000000-0005-0000-0000-000001000000}"/>
    <cellStyle name="Euro" xfId="4" xr:uid="{00000000-0005-0000-0000-000002000000}"/>
    <cellStyle name="Ezres [0]" xfId="1" builtinId="6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1:Q40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S11" sqref="S11"/>
    </sheetView>
  </sheetViews>
  <sheetFormatPr defaultColWidth="12.6640625" defaultRowHeight="11.4" outlineLevelCol="1" x14ac:dyDescent="0.2"/>
  <cols>
    <col min="1" max="1" width="46.6640625" style="1" customWidth="1"/>
    <col min="2" max="2" width="16.33203125" style="1" customWidth="1"/>
    <col min="3" max="3" width="22.6640625" style="1" bestFit="1" customWidth="1"/>
    <col min="4" max="4" width="13.5546875" style="1" customWidth="1"/>
    <col min="5" max="5" width="11.6640625" style="1" hidden="1" customWidth="1" outlineLevel="1"/>
    <col min="6" max="6" width="9.44140625" style="1" customWidth="1" collapsed="1"/>
    <col min="7" max="7" width="11.88671875" style="1" hidden="1" customWidth="1" outlineLevel="1"/>
    <col min="8" max="8" width="8.33203125" style="1" customWidth="1" collapsed="1"/>
    <col min="9" max="9" width="11.6640625" style="1" customWidth="1" outlineLevel="1"/>
    <col min="10" max="10" width="10.5546875" style="1" customWidth="1"/>
    <col min="11" max="11" width="12.6640625" style="1" customWidth="1" outlineLevel="1"/>
    <col min="12" max="12" width="8.88671875" style="1" customWidth="1"/>
    <col min="13" max="13" width="11.6640625" style="1" customWidth="1" outlineLevel="1"/>
    <col min="14" max="14" width="9" style="1" customWidth="1"/>
    <col min="15" max="15" width="11.88671875" style="1" customWidth="1" outlineLevel="1"/>
    <col min="16" max="16" width="7.5546875" style="1" customWidth="1"/>
    <col min="17" max="17" width="9.33203125" style="1" customWidth="1"/>
    <col min="18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31</v>
      </c>
      <c r="B2" s="3">
        <v>2025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5" t="s">
        <v>3</v>
      </c>
      <c r="B6" s="36"/>
      <c r="C6" s="37"/>
      <c r="D6" s="38"/>
      <c r="E6" s="31"/>
      <c r="F6" s="32"/>
      <c r="G6" s="31"/>
      <c r="H6" s="32"/>
      <c r="I6" s="31" t="s">
        <v>73</v>
      </c>
      <c r="J6" s="32"/>
      <c r="K6" s="31" t="s">
        <v>74</v>
      </c>
      <c r="L6" s="32"/>
      <c r="M6" s="35" t="s">
        <v>150</v>
      </c>
      <c r="N6" s="39"/>
      <c r="O6" s="35" t="s">
        <v>71</v>
      </c>
      <c r="P6" s="39"/>
      <c r="Q6" s="33" t="s">
        <v>9</v>
      </c>
    </row>
    <row r="7" spans="1:17" ht="12" thickBot="1" x14ac:dyDescent="0.25">
      <c r="A7" s="4" t="s">
        <v>4</v>
      </c>
      <c r="B7" s="12" t="s">
        <v>19</v>
      </c>
      <c r="C7" s="6" t="s">
        <v>5</v>
      </c>
      <c r="D7" s="7" t="s">
        <v>6</v>
      </c>
      <c r="E7" s="4" t="s">
        <v>16</v>
      </c>
      <c r="F7" s="15" t="s">
        <v>17</v>
      </c>
      <c r="G7" s="4" t="s">
        <v>16</v>
      </c>
      <c r="H7" s="15" t="s">
        <v>17</v>
      </c>
      <c r="I7" s="4" t="s">
        <v>16</v>
      </c>
      <c r="J7" s="15" t="s">
        <v>17</v>
      </c>
      <c r="K7" s="4" t="s">
        <v>16</v>
      </c>
      <c r="L7" s="15" t="s">
        <v>17</v>
      </c>
      <c r="M7" s="4" t="s">
        <v>16</v>
      </c>
      <c r="N7" s="15" t="s">
        <v>17</v>
      </c>
      <c r="O7" s="4" t="s">
        <v>16</v>
      </c>
      <c r="P7" s="15" t="s">
        <v>17</v>
      </c>
      <c r="Q7" s="34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2</v>
      </c>
      <c r="B9" s="13"/>
    </row>
    <row r="10" spans="1:17" s="24" customFormat="1" ht="11.4" customHeight="1" x14ac:dyDescent="0.2">
      <c r="A10" s="26" t="s">
        <v>57</v>
      </c>
      <c r="B10" s="26" t="s">
        <v>45</v>
      </c>
      <c r="C10" s="26" t="s">
        <v>34</v>
      </c>
      <c r="D10" s="26" t="s">
        <v>40</v>
      </c>
      <c r="E10" s="26"/>
      <c r="F10" s="26"/>
      <c r="G10" s="26"/>
      <c r="H10" s="26"/>
      <c r="I10" s="26" t="s">
        <v>13</v>
      </c>
      <c r="J10" s="26">
        <v>20</v>
      </c>
      <c r="K10" s="26" t="s">
        <v>13</v>
      </c>
      <c r="L10" s="26">
        <v>20</v>
      </c>
      <c r="M10" s="26" t="s">
        <v>77</v>
      </c>
      <c r="N10" s="26">
        <f>20+10+2</f>
        <v>32</v>
      </c>
      <c r="O10" s="26" t="s">
        <v>13</v>
      </c>
      <c r="P10" s="26">
        <v>20</v>
      </c>
      <c r="Q10" s="27">
        <f t="shared" ref="Q10:Q17" si="0">SUM(E10:P10)</f>
        <v>92</v>
      </c>
    </row>
    <row r="11" spans="1:17" s="24" customFormat="1" ht="11.4" customHeight="1" x14ac:dyDescent="0.2">
      <c r="A11" s="23" t="s">
        <v>75</v>
      </c>
      <c r="B11" s="23" t="s">
        <v>76</v>
      </c>
      <c r="C11" s="23" t="s">
        <v>34</v>
      </c>
      <c r="D11" s="23" t="s">
        <v>40</v>
      </c>
      <c r="E11" s="23"/>
      <c r="F11" s="23"/>
      <c r="G11" s="23"/>
      <c r="H11" s="23"/>
      <c r="I11" s="23" t="s">
        <v>77</v>
      </c>
      <c r="J11" s="23">
        <f>20+10+2</f>
        <v>32</v>
      </c>
      <c r="K11" s="23" t="s">
        <v>77</v>
      </c>
      <c r="L11" s="23">
        <f>20+10+2</f>
        <v>32</v>
      </c>
      <c r="M11" s="23"/>
      <c r="N11" s="23"/>
      <c r="O11" s="23"/>
      <c r="P11" s="23"/>
      <c r="Q11" s="18">
        <f t="shared" si="0"/>
        <v>64</v>
      </c>
    </row>
    <row r="12" spans="1:17" s="24" customFormat="1" ht="11.4" customHeight="1" x14ac:dyDescent="0.2">
      <c r="A12" s="11" t="s">
        <v>78</v>
      </c>
      <c r="B12" s="11" t="s">
        <v>79</v>
      </c>
      <c r="C12" s="11" t="s">
        <v>46</v>
      </c>
      <c r="D12" s="11" t="s">
        <v>41</v>
      </c>
      <c r="E12" s="23"/>
      <c r="F12" s="23"/>
      <c r="G12" s="23"/>
      <c r="H12" s="23"/>
      <c r="I12" s="23" t="s">
        <v>77</v>
      </c>
      <c r="J12" s="23">
        <f>20+10+1</f>
        <v>31</v>
      </c>
      <c r="K12" s="23" t="s">
        <v>77</v>
      </c>
      <c r="L12" s="23">
        <f>20+10+2</f>
        <v>32</v>
      </c>
      <c r="M12" s="23" t="s">
        <v>13</v>
      </c>
      <c r="N12" s="23">
        <v>20</v>
      </c>
      <c r="O12" s="23"/>
      <c r="P12" s="23"/>
      <c r="Q12" s="18">
        <f t="shared" si="0"/>
        <v>83</v>
      </c>
    </row>
    <row r="13" spans="1:17" s="24" customFormat="1" ht="11.4" customHeight="1" x14ac:dyDescent="0.2">
      <c r="A13" s="11" t="s">
        <v>80</v>
      </c>
      <c r="B13" s="11" t="s">
        <v>81</v>
      </c>
      <c r="C13" s="11" t="s">
        <v>46</v>
      </c>
      <c r="D13" s="11" t="s">
        <v>82</v>
      </c>
      <c r="E13" s="23"/>
      <c r="F13" s="23"/>
      <c r="G13" s="23"/>
      <c r="H13" s="23"/>
      <c r="I13" s="23" t="s">
        <v>13</v>
      </c>
      <c r="J13" s="23">
        <v>20</v>
      </c>
      <c r="K13" s="23"/>
      <c r="L13" s="23"/>
      <c r="M13" s="23"/>
      <c r="N13" s="23"/>
      <c r="O13" s="23"/>
      <c r="P13" s="23"/>
      <c r="Q13" s="18">
        <f t="shared" si="0"/>
        <v>20</v>
      </c>
    </row>
    <row r="14" spans="1:17" s="24" customFormat="1" ht="11.4" customHeight="1" x14ac:dyDescent="0.2">
      <c r="A14" s="11" t="s">
        <v>153</v>
      </c>
      <c r="B14" s="11" t="s">
        <v>154</v>
      </c>
      <c r="C14" s="11" t="s">
        <v>46</v>
      </c>
      <c r="D14" s="11" t="s">
        <v>155</v>
      </c>
      <c r="E14" s="23"/>
      <c r="F14" s="23"/>
      <c r="G14" s="23"/>
      <c r="H14" s="23"/>
      <c r="I14" s="23"/>
      <c r="J14" s="23"/>
      <c r="K14" s="23"/>
      <c r="L14" s="23"/>
      <c r="M14" s="23" t="s">
        <v>109</v>
      </c>
      <c r="N14" s="23">
        <f>20+10+5+1</f>
        <v>36</v>
      </c>
      <c r="O14" s="23" t="s">
        <v>77</v>
      </c>
      <c r="P14" s="23">
        <f>20+10+1</f>
        <v>31</v>
      </c>
      <c r="Q14" s="18">
        <f t="shared" si="0"/>
        <v>67</v>
      </c>
    </row>
    <row r="15" spans="1:17" s="24" customFormat="1" ht="11.4" customHeight="1" x14ac:dyDescent="0.2">
      <c r="A15" s="11"/>
      <c r="B15" s="11"/>
      <c r="C15" s="11"/>
      <c r="D15" s="11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18">
        <f t="shared" si="0"/>
        <v>0</v>
      </c>
    </row>
    <row r="16" spans="1:17" s="24" customFormat="1" ht="11.4" customHeight="1" x14ac:dyDescent="0.2">
      <c r="A16" s="11"/>
      <c r="B16" s="11"/>
      <c r="C16" s="11"/>
      <c r="D16" s="11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18">
        <f t="shared" si="0"/>
        <v>0</v>
      </c>
    </row>
    <row r="17" spans="1:17" s="24" customFormat="1" ht="11.4" customHeight="1" x14ac:dyDescent="0.2">
      <c r="A17" s="11"/>
      <c r="B17" s="11"/>
      <c r="C17" s="11"/>
      <c r="D17" s="11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18">
        <f t="shared" si="0"/>
        <v>0</v>
      </c>
    </row>
    <row r="18" spans="1:17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ht="12" thickBot="1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12" thickBot="1" x14ac:dyDescent="0.25">
      <c r="A20" s="19" t="s">
        <v>7</v>
      </c>
      <c r="B20" s="20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x14ac:dyDescent="0.2">
      <c r="A21" s="28" t="s">
        <v>83</v>
      </c>
      <c r="B21" s="28" t="s">
        <v>84</v>
      </c>
      <c r="C21" s="28" t="s">
        <v>85</v>
      </c>
      <c r="D21" s="28" t="s">
        <v>86</v>
      </c>
      <c r="E21" s="28"/>
      <c r="F21" s="28"/>
      <c r="G21" s="28"/>
      <c r="H21" s="28"/>
      <c r="I21" s="28" t="s">
        <v>77</v>
      </c>
      <c r="J21" s="28">
        <f>20+10</f>
        <v>30</v>
      </c>
      <c r="K21" s="28" t="s">
        <v>77</v>
      </c>
      <c r="L21" s="28">
        <f>20+10</f>
        <v>30</v>
      </c>
      <c r="M21" s="28"/>
      <c r="N21" s="28"/>
      <c r="O21" s="28"/>
      <c r="P21" s="28"/>
      <c r="Q21" s="27">
        <f>SUM(E21:P21)</f>
        <v>60</v>
      </c>
    </row>
    <row r="22" spans="1:17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8">
        <f t="shared" ref="Q22:Q23" si="1">SUM(E22:P22)</f>
        <v>0</v>
      </c>
    </row>
    <row r="23" spans="1:17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8">
        <f t="shared" si="1"/>
        <v>0</v>
      </c>
    </row>
    <row r="24" spans="1:17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ht="12" thickBo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12" thickBot="1" x14ac:dyDescent="0.25">
      <c r="A26" s="19" t="s">
        <v>8</v>
      </c>
      <c r="B26" s="20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x14ac:dyDescent="0.2">
      <c r="A27" s="11" t="s">
        <v>87</v>
      </c>
      <c r="B27" s="11" t="s">
        <v>88</v>
      </c>
      <c r="C27" s="11" t="s">
        <v>18</v>
      </c>
      <c r="D27" s="11" t="s">
        <v>89</v>
      </c>
      <c r="E27" s="11"/>
      <c r="F27" s="11"/>
      <c r="G27" s="11"/>
      <c r="H27" s="11"/>
      <c r="I27" s="11" t="s">
        <v>13</v>
      </c>
      <c r="J27" s="11">
        <v>20</v>
      </c>
      <c r="K27" s="11" t="s">
        <v>13</v>
      </c>
      <c r="L27" s="11">
        <v>20</v>
      </c>
      <c r="M27" s="11"/>
      <c r="N27" s="11"/>
      <c r="O27" s="11"/>
      <c r="P27" s="11"/>
      <c r="Q27" s="18">
        <f>SUM(E27:P27)</f>
        <v>40</v>
      </c>
    </row>
    <row r="28" spans="1:17" x14ac:dyDescent="0.2">
      <c r="A28" s="28" t="s">
        <v>90</v>
      </c>
      <c r="B28" s="28" t="s">
        <v>91</v>
      </c>
      <c r="C28" s="28" t="s">
        <v>46</v>
      </c>
      <c r="D28" s="28" t="s">
        <v>41</v>
      </c>
      <c r="E28" s="28"/>
      <c r="F28" s="28"/>
      <c r="G28" s="28"/>
      <c r="H28" s="28"/>
      <c r="I28" s="28" t="s">
        <v>77</v>
      </c>
      <c r="J28" s="28">
        <f>20+10</f>
        <v>30</v>
      </c>
      <c r="K28" s="28" t="s">
        <v>77</v>
      </c>
      <c r="L28" s="28">
        <f>20+10</f>
        <v>30</v>
      </c>
      <c r="M28" s="28" t="s">
        <v>13</v>
      </c>
      <c r="N28" s="28">
        <v>20</v>
      </c>
      <c r="O28" s="28"/>
      <c r="P28" s="28"/>
      <c r="Q28" s="27">
        <f t="shared" ref="Q28:Q33" si="2">SUM(E28:P28)</f>
        <v>80</v>
      </c>
    </row>
    <row r="29" spans="1:17" x14ac:dyDescent="0.2">
      <c r="A29" s="11" t="s">
        <v>151</v>
      </c>
      <c r="B29" s="11" t="s">
        <v>157</v>
      </c>
      <c r="C29" s="11" t="s">
        <v>152</v>
      </c>
      <c r="D29" s="11"/>
      <c r="E29" s="11"/>
      <c r="F29" s="11"/>
      <c r="G29" s="8"/>
      <c r="H29" s="8"/>
      <c r="I29" s="11"/>
      <c r="J29" s="11"/>
      <c r="K29" s="11"/>
      <c r="L29" s="11"/>
      <c r="M29" s="11" t="s">
        <v>13</v>
      </c>
      <c r="N29" s="11">
        <v>20</v>
      </c>
      <c r="O29" s="11"/>
      <c r="P29" s="11"/>
      <c r="Q29" s="18">
        <f t="shared" si="2"/>
        <v>20</v>
      </c>
    </row>
    <row r="30" spans="1:17" x14ac:dyDescent="0.2">
      <c r="A30" s="11" t="s">
        <v>156</v>
      </c>
      <c r="B30" s="11" t="s">
        <v>158</v>
      </c>
      <c r="C30" s="11" t="s">
        <v>46</v>
      </c>
      <c r="D30" s="11"/>
      <c r="E30" s="11"/>
      <c r="F30" s="11"/>
      <c r="G30" s="8"/>
      <c r="H30" s="8"/>
      <c r="I30" s="11"/>
      <c r="J30" s="11"/>
      <c r="K30" s="11"/>
      <c r="L30" s="11"/>
      <c r="M30" s="11" t="s">
        <v>77</v>
      </c>
      <c r="N30" s="11">
        <f>20+10+1</f>
        <v>31</v>
      </c>
      <c r="O30" s="11" t="s">
        <v>13</v>
      </c>
      <c r="P30" s="11">
        <v>20</v>
      </c>
      <c r="Q30" s="18">
        <f t="shared" si="2"/>
        <v>51</v>
      </c>
    </row>
    <row r="31" spans="1:17" x14ac:dyDescent="0.2">
      <c r="A31" s="11" t="s">
        <v>187</v>
      </c>
      <c r="B31" s="11" t="s">
        <v>188</v>
      </c>
      <c r="C31" s="11" t="s">
        <v>152</v>
      </c>
      <c r="D31" s="11" t="s">
        <v>40</v>
      </c>
      <c r="E31" s="11"/>
      <c r="F31" s="11"/>
      <c r="G31" s="8"/>
      <c r="H31" s="8"/>
      <c r="I31" s="11"/>
      <c r="J31" s="11"/>
      <c r="K31" s="11"/>
      <c r="L31" s="11"/>
      <c r="M31" s="11"/>
      <c r="N31" s="11"/>
      <c r="O31" s="11" t="s">
        <v>77</v>
      </c>
      <c r="P31" s="11">
        <f>20+10+2</f>
        <v>32</v>
      </c>
      <c r="Q31" s="18">
        <f t="shared" si="2"/>
        <v>32</v>
      </c>
    </row>
    <row r="32" spans="1:17" x14ac:dyDescent="0.2">
      <c r="A32" s="11"/>
      <c r="B32" s="11"/>
      <c r="C32" s="11"/>
      <c r="D32" s="11"/>
      <c r="E32" s="11"/>
      <c r="F32" s="11"/>
      <c r="G32" s="8"/>
      <c r="H32" s="8"/>
      <c r="I32" s="11"/>
      <c r="J32" s="11"/>
      <c r="K32" s="11"/>
      <c r="L32" s="11"/>
      <c r="M32" s="11"/>
      <c r="N32" s="11"/>
      <c r="O32" s="11"/>
      <c r="P32" s="11"/>
      <c r="Q32" s="18">
        <f t="shared" si="2"/>
        <v>0</v>
      </c>
    </row>
    <row r="33" spans="1:17" x14ac:dyDescent="0.2">
      <c r="A33" s="11"/>
      <c r="B33" s="11"/>
      <c r="C33" s="11"/>
      <c r="D33" s="11"/>
      <c r="E33" s="11"/>
      <c r="F33" s="11"/>
      <c r="G33" s="8"/>
      <c r="H33" s="8"/>
      <c r="I33" s="11"/>
      <c r="J33" s="11"/>
      <c r="K33" s="11"/>
      <c r="L33" s="11"/>
      <c r="M33" s="11"/>
      <c r="N33" s="11"/>
      <c r="O33" s="11"/>
      <c r="P33" s="11"/>
      <c r="Q33" s="18">
        <f t="shared" si="2"/>
        <v>0</v>
      </c>
    </row>
    <row r="36" spans="1:17" ht="13.8" thickBot="1" x14ac:dyDescent="0.3">
      <c r="A36" s="30" t="s">
        <v>12</v>
      </c>
      <c r="B36" s="30"/>
      <c r="C36"/>
    </row>
    <row r="37" spans="1:17" ht="13.8" thickTop="1" x14ac:dyDescent="0.25">
      <c r="A37" t="s">
        <v>13</v>
      </c>
      <c r="B37">
        <v>20</v>
      </c>
    </row>
    <row r="38" spans="1:17" ht="13.2" x14ac:dyDescent="0.25">
      <c r="A38" t="s">
        <v>14</v>
      </c>
      <c r="B38">
        <v>10</v>
      </c>
    </row>
    <row r="39" spans="1:17" ht="13.2" x14ac:dyDescent="0.25">
      <c r="A39" t="s">
        <v>15</v>
      </c>
      <c r="B39">
        <v>5</v>
      </c>
    </row>
    <row r="40" spans="1:17" x14ac:dyDescent="0.2">
      <c r="A40" s="1" t="s">
        <v>32</v>
      </c>
      <c r="B40" s="21" t="s">
        <v>33</v>
      </c>
    </row>
  </sheetData>
  <mergeCells count="9">
    <mergeCell ref="A36:B36"/>
    <mergeCell ref="I6:J6"/>
    <mergeCell ref="K6:L6"/>
    <mergeCell ref="Q6:Q7"/>
    <mergeCell ref="A6:D6"/>
    <mergeCell ref="E6:F6"/>
    <mergeCell ref="G6:H6"/>
    <mergeCell ref="M6:N6"/>
    <mergeCell ref="O6:P6"/>
  </mergeCells>
  <phoneticPr fontId="5" type="noConversion"/>
  <pageMargins left="0.74803149606299213" right="0.39370078740157483" top="0.98425196850393704" bottom="0.78740157480314965" header="0.51181102362204722" footer="0.19685039370078741"/>
  <pageSetup paperSize="9" scale="58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Q38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C27" sqref="C27"/>
    </sheetView>
  </sheetViews>
  <sheetFormatPr defaultColWidth="12.6640625" defaultRowHeight="11.4" outlineLevelCol="1" x14ac:dyDescent="0.2"/>
  <cols>
    <col min="1" max="1" width="34.88671875" style="1" customWidth="1"/>
    <col min="2" max="2" width="16.44140625" style="1" customWidth="1"/>
    <col min="3" max="3" width="27.6640625" style="1" customWidth="1"/>
    <col min="4" max="4" width="15.109375" style="1" customWidth="1"/>
    <col min="5" max="5" width="11.6640625" style="1" hidden="1" customWidth="1" outlineLevel="1"/>
    <col min="6" max="6" width="7.33203125" style="1" customWidth="1" collapsed="1"/>
    <col min="7" max="7" width="12.88671875" style="1" hidden="1" customWidth="1" outlineLevel="1"/>
    <col min="8" max="8" width="7.6640625" style="1" customWidth="1" collapsed="1"/>
    <col min="9" max="9" width="13" style="1" customWidth="1" outlineLevel="1"/>
    <col min="10" max="10" width="8.5546875" style="1" customWidth="1"/>
    <col min="11" max="11" width="14.88671875" style="1" customWidth="1" outlineLevel="1"/>
    <col min="12" max="12" width="7.5546875" style="1" customWidth="1"/>
    <col min="13" max="13" width="13.109375" style="1" customWidth="1"/>
    <col min="14" max="14" width="8.88671875" style="1" customWidth="1"/>
    <col min="15" max="15" width="11.33203125" style="1" customWidth="1"/>
    <col min="16" max="16" width="9.109375" style="1" customWidth="1"/>
    <col min="17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30</v>
      </c>
      <c r="B2" s="3">
        <f>'Category I.'!B2</f>
        <v>2025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5" t="s">
        <v>3</v>
      </c>
      <c r="B6" s="36"/>
      <c r="C6" s="37"/>
      <c r="D6" s="38"/>
      <c r="E6" s="35">
        <f>'Category I.'!E6:F6</f>
        <v>0</v>
      </c>
      <c r="F6" s="39"/>
      <c r="G6" s="35">
        <f>'Category I.'!G6:H6</f>
        <v>0</v>
      </c>
      <c r="H6" s="39"/>
      <c r="I6" s="35" t="str">
        <f>'Category I.'!I6:J6</f>
        <v>Győr 2025.10.04</v>
      </c>
      <c r="J6" s="39"/>
      <c r="K6" s="35" t="str">
        <f>'Category I.'!K6:L6</f>
        <v>Győr 2025.10.05</v>
      </c>
      <c r="L6" s="39"/>
      <c r="M6" s="35" t="str">
        <f>'Category I.'!M6:N6</f>
        <v>Bp. 2025.12.06</v>
      </c>
      <c r="N6" s="39"/>
      <c r="O6" s="35" t="str">
        <f>'Category I.'!O6:P6</f>
        <v>Bp. 2024.12.15</v>
      </c>
      <c r="P6" s="39"/>
      <c r="Q6" s="33" t="s">
        <v>9</v>
      </c>
    </row>
    <row r="7" spans="1:17" ht="12" thickBot="1" x14ac:dyDescent="0.25">
      <c r="A7" s="4" t="s">
        <v>4</v>
      </c>
      <c r="B7" s="12" t="s">
        <v>19</v>
      </c>
      <c r="C7" s="6" t="s">
        <v>5</v>
      </c>
      <c r="D7" s="7" t="s">
        <v>6</v>
      </c>
      <c r="E7" s="4" t="s">
        <v>16</v>
      </c>
      <c r="F7" s="15" t="s">
        <v>17</v>
      </c>
      <c r="G7" s="4" t="s">
        <v>16</v>
      </c>
      <c r="H7" s="15" t="s">
        <v>17</v>
      </c>
      <c r="I7" s="4" t="s">
        <v>16</v>
      </c>
      <c r="J7" s="15" t="s">
        <v>17</v>
      </c>
      <c r="K7" s="4" t="s">
        <v>16</v>
      </c>
      <c r="L7" s="15" t="s">
        <v>17</v>
      </c>
      <c r="M7" s="4" t="s">
        <v>16</v>
      </c>
      <c r="N7" s="15" t="s">
        <v>17</v>
      </c>
      <c r="O7" s="4" t="s">
        <v>16</v>
      </c>
      <c r="P7" s="15" t="s">
        <v>17</v>
      </c>
      <c r="Q7" s="34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2</v>
      </c>
      <c r="B9" s="13"/>
    </row>
    <row r="10" spans="1:17" x14ac:dyDescent="0.2">
      <c r="A10" s="28" t="s">
        <v>63</v>
      </c>
      <c r="B10" s="28" t="s">
        <v>64</v>
      </c>
      <c r="C10" s="28" t="s">
        <v>10</v>
      </c>
      <c r="D10" s="28" t="s">
        <v>20</v>
      </c>
      <c r="E10" s="28"/>
      <c r="F10" s="28"/>
      <c r="G10" s="28"/>
      <c r="H10" s="28"/>
      <c r="I10" s="28" t="s">
        <v>13</v>
      </c>
      <c r="J10" s="28">
        <v>20</v>
      </c>
      <c r="K10" s="28" t="s">
        <v>13</v>
      </c>
      <c r="L10" s="28">
        <v>20</v>
      </c>
      <c r="M10" s="28"/>
      <c r="N10" s="28"/>
      <c r="O10" s="28"/>
      <c r="P10" s="28"/>
      <c r="Q10" s="27">
        <f t="shared" ref="Q10:Q13" si="0">SUM(E10:P10)</f>
        <v>40</v>
      </c>
    </row>
    <row r="11" spans="1:17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8">
        <f t="shared" si="0"/>
        <v>0</v>
      </c>
    </row>
    <row r="12" spans="1:17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8">
        <f t="shared" si="0"/>
        <v>0</v>
      </c>
    </row>
    <row r="13" spans="1:17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8">
        <f t="shared" si="0"/>
        <v>0</v>
      </c>
    </row>
    <row r="14" spans="1:17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ht="12" thickBot="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12" thickBot="1" x14ac:dyDescent="0.25">
      <c r="A16" s="19" t="s">
        <v>7</v>
      </c>
      <c r="B16" s="20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7" ht="11.4" customHeight="1" x14ac:dyDescent="0.2">
      <c r="A17" s="11" t="s">
        <v>59</v>
      </c>
      <c r="B17" s="11" t="s">
        <v>60</v>
      </c>
      <c r="C17" s="11" t="s">
        <v>10</v>
      </c>
      <c r="D17" s="11" t="s">
        <v>20</v>
      </c>
      <c r="E17" s="23"/>
      <c r="F17" s="23"/>
      <c r="G17" s="23"/>
      <c r="H17" s="23"/>
      <c r="I17" s="11" t="s">
        <v>13</v>
      </c>
      <c r="J17" s="23">
        <v>20</v>
      </c>
      <c r="K17" s="23"/>
      <c r="L17" s="23"/>
      <c r="M17" s="23"/>
      <c r="N17" s="23"/>
      <c r="O17" s="23"/>
      <c r="P17" s="23"/>
      <c r="Q17" s="18">
        <f>SUM(E17:P17)</f>
        <v>20</v>
      </c>
    </row>
    <row r="18" spans="1:17" ht="11.4" customHeight="1" x14ac:dyDescent="0.2">
      <c r="A18" s="28" t="s">
        <v>52</v>
      </c>
      <c r="B18" s="28" t="s">
        <v>53</v>
      </c>
      <c r="C18" s="28" t="s">
        <v>10</v>
      </c>
      <c r="D18" s="28" t="s">
        <v>54</v>
      </c>
      <c r="E18" s="26"/>
      <c r="F18" s="26"/>
      <c r="G18" s="26"/>
      <c r="H18" s="26"/>
      <c r="I18" s="28" t="s">
        <v>77</v>
      </c>
      <c r="J18" s="26">
        <f>20+10+1</f>
        <v>31</v>
      </c>
      <c r="K18" s="26" t="s">
        <v>77</v>
      </c>
      <c r="L18" s="26">
        <f>20+10+1</f>
        <v>31</v>
      </c>
      <c r="M18" s="26" t="s">
        <v>77</v>
      </c>
      <c r="N18" s="26">
        <f>20+10+3</f>
        <v>33</v>
      </c>
      <c r="O18" s="26" t="s">
        <v>13</v>
      </c>
      <c r="P18" s="26">
        <v>20</v>
      </c>
      <c r="Q18" s="27">
        <f t="shared" ref="Q18:Q20" si="1">SUM(E18:P18)</f>
        <v>115</v>
      </c>
    </row>
    <row r="19" spans="1:17" ht="11.4" customHeight="1" x14ac:dyDescent="0.2">
      <c r="A19" s="11"/>
      <c r="B19" s="11"/>
      <c r="C19" s="11"/>
      <c r="D19" s="11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18">
        <f t="shared" si="1"/>
        <v>0</v>
      </c>
    </row>
    <row r="20" spans="1:17" x14ac:dyDescent="0.2">
      <c r="A20" s="11"/>
      <c r="B20" s="11"/>
      <c r="C20" s="11"/>
      <c r="D20" s="11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18">
        <f t="shared" si="1"/>
        <v>0</v>
      </c>
    </row>
    <row r="21" spans="1:17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ht="12" thickBot="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12" thickBot="1" x14ac:dyDescent="0.25">
      <c r="A23" s="19" t="s">
        <v>8</v>
      </c>
      <c r="B23" s="20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x14ac:dyDescent="0.2">
      <c r="A24" s="11" t="s">
        <v>92</v>
      </c>
      <c r="B24" s="11" t="s">
        <v>93</v>
      </c>
      <c r="C24" s="11" t="s">
        <v>10</v>
      </c>
      <c r="D24" s="11" t="s">
        <v>94</v>
      </c>
      <c r="E24" s="11"/>
      <c r="F24" s="11"/>
      <c r="G24" s="11"/>
      <c r="H24" s="11"/>
      <c r="I24" s="11" t="s">
        <v>77</v>
      </c>
      <c r="J24" s="11">
        <f>20+10</f>
        <v>30</v>
      </c>
      <c r="K24" s="11"/>
      <c r="L24" s="11"/>
      <c r="M24" s="11"/>
      <c r="N24" s="11"/>
      <c r="O24" s="11"/>
      <c r="P24" s="11"/>
      <c r="Q24" s="18">
        <f>SUM(E24:P24)</f>
        <v>30</v>
      </c>
    </row>
    <row r="25" spans="1:17" x14ac:dyDescent="0.2">
      <c r="A25" s="28" t="s">
        <v>95</v>
      </c>
      <c r="B25" s="28" t="s">
        <v>96</v>
      </c>
      <c r="C25" s="28" t="s">
        <v>97</v>
      </c>
      <c r="D25" s="28" t="s">
        <v>72</v>
      </c>
      <c r="E25" s="28"/>
      <c r="F25" s="28"/>
      <c r="G25" s="28"/>
      <c r="H25" s="28"/>
      <c r="I25" s="28" t="s">
        <v>13</v>
      </c>
      <c r="J25" s="28">
        <v>20</v>
      </c>
      <c r="K25" s="28" t="s">
        <v>77</v>
      </c>
      <c r="L25" s="28">
        <f>20+10</f>
        <v>30</v>
      </c>
      <c r="M25" s="28" t="s">
        <v>13</v>
      </c>
      <c r="N25" s="28">
        <v>20</v>
      </c>
      <c r="O25" s="28" t="s">
        <v>77</v>
      </c>
      <c r="P25" s="28">
        <f>20+10+1</f>
        <v>31</v>
      </c>
      <c r="Q25" s="27">
        <f t="shared" ref="Q25:Q30" si="2">SUM(E25:P25)</f>
        <v>101</v>
      </c>
    </row>
    <row r="26" spans="1:17" x14ac:dyDescent="0.2">
      <c r="A26" s="11" t="s">
        <v>127</v>
      </c>
      <c r="B26" s="11" t="s">
        <v>128</v>
      </c>
      <c r="C26" s="11" t="s">
        <v>97</v>
      </c>
      <c r="D26" s="11" t="s">
        <v>129</v>
      </c>
      <c r="E26" s="11"/>
      <c r="F26" s="11"/>
      <c r="G26" s="11"/>
      <c r="H26" s="11"/>
      <c r="I26" s="11"/>
      <c r="J26" s="11"/>
      <c r="K26" s="11" t="s">
        <v>13</v>
      </c>
      <c r="L26" s="11">
        <v>20</v>
      </c>
      <c r="M26" s="11"/>
      <c r="N26" s="11"/>
      <c r="O26" s="11"/>
      <c r="P26" s="11"/>
      <c r="Q26" s="18">
        <f t="shared" si="2"/>
        <v>20</v>
      </c>
    </row>
    <row r="27" spans="1:17" x14ac:dyDescent="0.2">
      <c r="A27" s="11" t="s">
        <v>130</v>
      </c>
      <c r="B27" s="11" t="s">
        <v>131</v>
      </c>
      <c r="C27" s="11" t="s">
        <v>132</v>
      </c>
      <c r="D27" s="11" t="s">
        <v>133</v>
      </c>
      <c r="E27" s="11"/>
      <c r="F27" s="11"/>
      <c r="G27" s="11"/>
      <c r="H27" s="11"/>
      <c r="I27" s="11"/>
      <c r="J27" s="11"/>
      <c r="K27" s="11" t="s">
        <v>77</v>
      </c>
      <c r="L27" s="11">
        <f>20+10</f>
        <v>30</v>
      </c>
      <c r="M27" s="11" t="s">
        <v>77</v>
      </c>
      <c r="N27" s="11">
        <f>20+10+2</f>
        <v>32</v>
      </c>
      <c r="O27" s="11" t="s">
        <v>13</v>
      </c>
      <c r="P27" s="11">
        <v>20</v>
      </c>
      <c r="Q27" s="18">
        <f t="shared" si="2"/>
        <v>82</v>
      </c>
    </row>
    <row r="28" spans="1:17" x14ac:dyDescent="0.2">
      <c r="A28" s="11" t="s">
        <v>159</v>
      </c>
      <c r="B28" s="11" t="s">
        <v>160</v>
      </c>
      <c r="C28" s="11" t="s">
        <v>10</v>
      </c>
      <c r="D28" s="11" t="s">
        <v>161</v>
      </c>
      <c r="E28" s="11"/>
      <c r="F28" s="11"/>
      <c r="G28" s="11"/>
      <c r="H28" s="11"/>
      <c r="I28" s="11"/>
      <c r="J28" s="11"/>
      <c r="K28" s="11"/>
      <c r="L28" s="11"/>
      <c r="M28" s="11" t="s">
        <v>13</v>
      </c>
      <c r="N28" s="11">
        <v>20</v>
      </c>
      <c r="O28" s="11" t="s">
        <v>13</v>
      </c>
      <c r="P28" s="11">
        <v>20</v>
      </c>
      <c r="Q28" s="18">
        <f t="shared" si="2"/>
        <v>40</v>
      </c>
    </row>
    <row r="29" spans="1:17" x14ac:dyDescent="0.2">
      <c r="A29" s="11" t="s">
        <v>162</v>
      </c>
      <c r="B29" s="11" t="s">
        <v>163</v>
      </c>
      <c r="C29" s="11" t="s">
        <v>10</v>
      </c>
      <c r="D29" s="11" t="s">
        <v>164</v>
      </c>
      <c r="E29" s="11"/>
      <c r="F29" s="11"/>
      <c r="G29" s="11"/>
      <c r="H29" s="11"/>
      <c r="I29" s="11"/>
      <c r="J29" s="11"/>
      <c r="K29" s="11"/>
      <c r="L29" s="11"/>
      <c r="M29" s="11" t="s">
        <v>77</v>
      </c>
      <c r="N29" s="11">
        <f>20+10+2</f>
        <v>32</v>
      </c>
      <c r="O29" s="11"/>
      <c r="P29" s="11"/>
      <c r="Q29" s="18">
        <f t="shared" si="2"/>
        <v>32</v>
      </c>
    </row>
    <row r="30" spans="1:17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8">
        <f t="shared" si="2"/>
        <v>0</v>
      </c>
    </row>
    <row r="31" spans="1:17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8">
        <f t="shared" ref="Q31" si="3">SUM(E31:P31)</f>
        <v>0</v>
      </c>
    </row>
    <row r="32" spans="1:17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3.8" thickBot="1" x14ac:dyDescent="0.3">
      <c r="A34" s="30" t="s">
        <v>12</v>
      </c>
      <c r="B34" s="30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3.8" thickTop="1" x14ac:dyDescent="0.25">
      <c r="A35" t="s">
        <v>13</v>
      </c>
      <c r="B35">
        <v>20</v>
      </c>
    </row>
    <row r="36" spans="1:17" ht="13.2" x14ac:dyDescent="0.25">
      <c r="A36" t="s">
        <v>14</v>
      </c>
      <c r="B36">
        <v>10</v>
      </c>
    </row>
    <row r="37" spans="1:17" ht="13.2" x14ac:dyDescent="0.25">
      <c r="A37" t="s">
        <v>15</v>
      </c>
      <c r="B37">
        <v>5</v>
      </c>
    </row>
    <row r="38" spans="1:17" x14ac:dyDescent="0.2">
      <c r="A38" s="1" t="s">
        <v>32</v>
      </c>
      <c r="B38" s="21" t="s">
        <v>33</v>
      </c>
    </row>
  </sheetData>
  <mergeCells count="9">
    <mergeCell ref="A34:B34"/>
    <mergeCell ref="M6:N6"/>
    <mergeCell ref="O6:P6"/>
    <mergeCell ref="Q6:Q7"/>
    <mergeCell ref="A6:D6"/>
    <mergeCell ref="E6:F6"/>
    <mergeCell ref="G6:H6"/>
    <mergeCell ref="I6:J6"/>
    <mergeCell ref="K6:L6"/>
  </mergeCells>
  <phoneticPr fontId="5" type="noConversion"/>
  <pageMargins left="0.74803149606299213" right="0.39370078740157483" top="0.98425196850393704" bottom="0.78740157480314965" header="0.51181102362204722" footer="0.19685039370078741"/>
  <pageSetup paperSize="9" scale="58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  <pageSetUpPr fitToPage="1"/>
  </sheetPr>
  <dimension ref="A1:Q41"/>
  <sheetViews>
    <sheetView tabSelected="1"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B20" sqref="B20"/>
    </sheetView>
  </sheetViews>
  <sheetFormatPr defaultColWidth="12.6640625" defaultRowHeight="11.4" outlineLevelCol="1" x14ac:dyDescent="0.2"/>
  <cols>
    <col min="1" max="1" width="33.5546875" style="1" customWidth="1"/>
    <col min="2" max="2" width="17.88671875" style="1" customWidth="1"/>
    <col min="3" max="3" width="20.109375" style="1" customWidth="1"/>
    <col min="4" max="4" width="13.33203125" style="1" customWidth="1"/>
    <col min="5" max="5" width="12.109375" style="1" hidden="1" customWidth="1" outlineLevel="1"/>
    <col min="6" max="6" width="7.88671875" style="1" customWidth="1" collapsed="1"/>
    <col min="7" max="7" width="11.88671875" style="1" hidden="1" customWidth="1" outlineLevel="1"/>
    <col min="8" max="8" width="8.44140625" style="1" customWidth="1" collapsed="1"/>
    <col min="9" max="9" width="13" style="1" customWidth="1"/>
    <col min="10" max="10" width="7.6640625" style="1" customWidth="1"/>
    <col min="11" max="11" width="13.5546875" style="1" customWidth="1"/>
    <col min="12" max="12" width="7.109375" style="1" customWidth="1"/>
    <col min="13" max="13" width="14.33203125" style="1" customWidth="1"/>
    <col min="14" max="14" width="10.109375" style="1" customWidth="1"/>
    <col min="15" max="15" width="13.44140625" style="1" customWidth="1"/>
    <col min="16" max="16" width="9.6640625" style="1" customWidth="1"/>
    <col min="17" max="17" width="10" style="1" customWidth="1"/>
    <col min="18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29</v>
      </c>
      <c r="B2" s="3">
        <f>'Category I.'!B2</f>
        <v>2025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5" t="s">
        <v>3</v>
      </c>
      <c r="B6" s="36"/>
      <c r="C6" s="37"/>
      <c r="D6" s="38"/>
      <c r="E6" s="35">
        <f>'Category I.'!E6:F6</f>
        <v>0</v>
      </c>
      <c r="F6" s="39"/>
      <c r="G6" s="35">
        <f>'Category I.'!G6:H6</f>
        <v>0</v>
      </c>
      <c r="H6" s="39"/>
      <c r="I6" s="35" t="str">
        <f>'Category I.'!I6:J6</f>
        <v>Győr 2025.10.04</v>
      </c>
      <c r="J6" s="39"/>
      <c r="K6" s="35" t="str">
        <f>'Category I.'!K6:L6</f>
        <v>Győr 2025.10.05</v>
      </c>
      <c r="L6" s="39"/>
      <c r="M6" s="35" t="str">
        <f>'Category I.'!M6:N6</f>
        <v>Bp. 2025.12.06</v>
      </c>
      <c r="N6" s="39"/>
      <c r="O6" s="35" t="str">
        <f>'Category I.'!O6:P6</f>
        <v>Bp. 2024.12.15</v>
      </c>
      <c r="P6" s="39"/>
      <c r="Q6" s="33" t="s">
        <v>9</v>
      </c>
    </row>
    <row r="7" spans="1:17" ht="12" thickBot="1" x14ac:dyDescent="0.25">
      <c r="A7" s="4" t="s">
        <v>4</v>
      </c>
      <c r="B7" s="12" t="s">
        <v>21</v>
      </c>
      <c r="C7" s="6" t="s">
        <v>5</v>
      </c>
      <c r="D7" s="7" t="s">
        <v>6</v>
      </c>
      <c r="E7" s="4" t="s">
        <v>16</v>
      </c>
      <c r="F7" s="15" t="s">
        <v>17</v>
      </c>
      <c r="G7" s="4" t="s">
        <v>16</v>
      </c>
      <c r="H7" s="15" t="s">
        <v>17</v>
      </c>
      <c r="I7" s="4" t="s">
        <v>16</v>
      </c>
      <c r="J7" s="15" t="s">
        <v>17</v>
      </c>
      <c r="K7" s="4" t="s">
        <v>16</v>
      </c>
      <c r="L7" s="15" t="s">
        <v>17</v>
      </c>
      <c r="M7" s="4" t="s">
        <v>16</v>
      </c>
      <c r="N7" s="15" t="s">
        <v>17</v>
      </c>
      <c r="O7" s="4" t="s">
        <v>16</v>
      </c>
      <c r="P7" s="15" t="s">
        <v>17</v>
      </c>
      <c r="Q7" s="34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2</v>
      </c>
      <c r="B9" s="13"/>
    </row>
    <row r="10" spans="1:17" x14ac:dyDescent="0.2">
      <c r="A10" s="28" t="s">
        <v>69</v>
      </c>
      <c r="B10" s="28" t="s">
        <v>70</v>
      </c>
      <c r="C10" s="28" t="s">
        <v>35</v>
      </c>
      <c r="D10" s="28" t="s">
        <v>66</v>
      </c>
      <c r="E10" s="28"/>
      <c r="F10" s="28"/>
      <c r="G10" s="28"/>
      <c r="H10" s="28"/>
      <c r="I10" s="28" t="s">
        <v>77</v>
      </c>
      <c r="J10" s="28">
        <f>20+10+2</f>
        <v>32</v>
      </c>
      <c r="K10" s="28" t="s">
        <v>77</v>
      </c>
      <c r="L10" s="28">
        <f>20+10+2</f>
        <v>32</v>
      </c>
      <c r="M10" s="28" t="s">
        <v>13</v>
      </c>
      <c r="N10" s="28">
        <v>20</v>
      </c>
      <c r="O10" s="28" t="s">
        <v>77</v>
      </c>
      <c r="P10" s="28">
        <f>20+10+3</f>
        <v>33</v>
      </c>
      <c r="Q10" s="27">
        <f>SUM(E10:P10)</f>
        <v>117</v>
      </c>
    </row>
    <row r="11" spans="1:17" x14ac:dyDescent="0.2">
      <c r="A11" s="11" t="s">
        <v>98</v>
      </c>
      <c r="B11" s="11" t="s">
        <v>99</v>
      </c>
      <c r="C11" s="11" t="s">
        <v>42</v>
      </c>
      <c r="D11" s="11" t="s">
        <v>65</v>
      </c>
      <c r="E11" s="11"/>
      <c r="F11" s="11"/>
      <c r="G11" s="11"/>
      <c r="H11" s="11"/>
      <c r="I11" s="8" t="s">
        <v>13</v>
      </c>
      <c r="J11" s="11">
        <v>20</v>
      </c>
      <c r="K11" s="11" t="s">
        <v>13</v>
      </c>
      <c r="L11" s="11">
        <v>20</v>
      </c>
      <c r="M11" s="11" t="s">
        <v>13</v>
      </c>
      <c r="N11" s="11">
        <v>20</v>
      </c>
      <c r="O11" s="11" t="s">
        <v>77</v>
      </c>
      <c r="P11" s="11">
        <f>20+10+3</f>
        <v>33</v>
      </c>
      <c r="Q11" s="18">
        <f t="shared" ref="Q11:Q18" si="0">SUM(E11:P11)</f>
        <v>93</v>
      </c>
    </row>
    <row r="12" spans="1:17" x14ac:dyDescent="0.2">
      <c r="A12" s="28" t="s">
        <v>55</v>
      </c>
      <c r="B12" s="28" t="s">
        <v>56</v>
      </c>
      <c r="C12" s="28" t="s">
        <v>42</v>
      </c>
      <c r="D12" s="28" t="s">
        <v>43</v>
      </c>
      <c r="E12" s="28"/>
      <c r="F12" s="28"/>
      <c r="G12" s="28"/>
      <c r="H12" s="28"/>
      <c r="I12" s="28" t="s">
        <v>77</v>
      </c>
      <c r="J12" s="28">
        <f>20+10+2</f>
        <v>32</v>
      </c>
      <c r="K12" s="28" t="s">
        <v>77</v>
      </c>
      <c r="L12" s="28">
        <f>20+10+2</f>
        <v>32</v>
      </c>
      <c r="M12" s="28" t="s">
        <v>77</v>
      </c>
      <c r="N12" s="28">
        <f>20+10+3</f>
        <v>33</v>
      </c>
      <c r="O12" s="28" t="s">
        <v>13</v>
      </c>
      <c r="P12" s="28">
        <v>20</v>
      </c>
      <c r="Q12" s="27">
        <f t="shared" si="0"/>
        <v>117</v>
      </c>
    </row>
    <row r="13" spans="1:17" x14ac:dyDescent="0.2">
      <c r="A13" s="11" t="s">
        <v>165</v>
      </c>
      <c r="B13" s="11" t="s">
        <v>166</v>
      </c>
      <c r="C13" s="11" t="s">
        <v>167</v>
      </c>
      <c r="D13" s="11" t="s">
        <v>168</v>
      </c>
      <c r="E13" s="11"/>
      <c r="F13" s="11"/>
      <c r="G13" s="11"/>
      <c r="H13" s="11"/>
      <c r="I13" s="11"/>
      <c r="J13" s="11"/>
      <c r="K13" s="11"/>
      <c r="L13" s="11"/>
      <c r="M13" s="11" t="s">
        <v>13</v>
      </c>
      <c r="N13" s="11">
        <v>20</v>
      </c>
      <c r="O13" s="11" t="s">
        <v>13</v>
      </c>
      <c r="P13" s="11">
        <v>20</v>
      </c>
      <c r="Q13" s="18">
        <f t="shared" si="0"/>
        <v>40</v>
      </c>
    </row>
    <row r="14" spans="1:17" x14ac:dyDescent="0.2">
      <c r="A14" s="11" t="s">
        <v>169</v>
      </c>
      <c r="B14" s="11" t="s">
        <v>170</v>
      </c>
      <c r="C14" s="11" t="s">
        <v>35</v>
      </c>
      <c r="D14" s="11" t="s">
        <v>171</v>
      </c>
      <c r="E14" s="11"/>
      <c r="F14" s="11"/>
      <c r="G14" s="11"/>
      <c r="H14" s="11"/>
      <c r="I14" s="11"/>
      <c r="J14" s="11"/>
      <c r="K14" s="11"/>
      <c r="L14" s="11"/>
      <c r="M14" s="11" t="s">
        <v>13</v>
      </c>
      <c r="N14" s="11">
        <v>20</v>
      </c>
      <c r="O14" s="11"/>
      <c r="P14" s="11"/>
      <c r="Q14" s="18">
        <f t="shared" si="0"/>
        <v>20</v>
      </c>
    </row>
    <row r="15" spans="1:17" x14ac:dyDescent="0.2">
      <c r="A15" s="11" t="s">
        <v>172</v>
      </c>
      <c r="B15" s="11" t="s">
        <v>173</v>
      </c>
      <c r="C15" s="11" t="s">
        <v>42</v>
      </c>
      <c r="D15" s="11" t="s">
        <v>108</v>
      </c>
      <c r="E15" s="11"/>
      <c r="F15" s="11"/>
      <c r="G15" s="11"/>
      <c r="H15" s="11"/>
      <c r="I15" s="11"/>
      <c r="J15" s="11"/>
      <c r="K15" s="11"/>
      <c r="L15" s="11"/>
      <c r="M15" s="11" t="s">
        <v>13</v>
      </c>
      <c r="N15" s="11">
        <v>20</v>
      </c>
      <c r="O15" s="11" t="s">
        <v>13</v>
      </c>
      <c r="P15" s="11">
        <v>20</v>
      </c>
      <c r="Q15" s="18">
        <f t="shared" si="0"/>
        <v>40</v>
      </c>
    </row>
    <row r="16" spans="1:17" x14ac:dyDescent="0.2">
      <c r="A16" s="11" t="s">
        <v>174</v>
      </c>
      <c r="B16" s="11" t="s">
        <v>175</v>
      </c>
      <c r="C16" s="11" t="s">
        <v>176</v>
      </c>
      <c r="D16" s="11" t="s">
        <v>177</v>
      </c>
      <c r="E16" s="11"/>
      <c r="F16" s="11"/>
      <c r="G16" s="11"/>
      <c r="H16" s="11"/>
      <c r="I16" s="11"/>
      <c r="J16" s="11"/>
      <c r="K16" s="11"/>
      <c r="L16" s="11"/>
      <c r="M16" s="11" t="s">
        <v>13</v>
      </c>
      <c r="N16" s="11">
        <v>20</v>
      </c>
      <c r="O16" s="11"/>
      <c r="P16" s="11"/>
      <c r="Q16" s="18">
        <f t="shared" si="0"/>
        <v>20</v>
      </c>
    </row>
    <row r="17" spans="1:17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8">
        <f t="shared" si="0"/>
        <v>0</v>
      </c>
    </row>
    <row r="18" spans="1:17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8">
        <f t="shared" si="0"/>
        <v>0</v>
      </c>
    </row>
    <row r="19" spans="1:17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12" thickBot="1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12" thickBot="1" x14ac:dyDescent="0.25">
      <c r="A21" s="19" t="s">
        <v>7</v>
      </c>
      <c r="B21" s="20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x14ac:dyDescent="0.2">
      <c r="A22" s="28" t="s">
        <v>47</v>
      </c>
      <c r="B22" s="29" t="s">
        <v>48</v>
      </c>
      <c r="C22" s="28" t="s">
        <v>49</v>
      </c>
      <c r="D22" s="28" t="s">
        <v>50</v>
      </c>
      <c r="E22" s="28"/>
      <c r="F22" s="28"/>
      <c r="G22" s="28"/>
      <c r="H22" s="28"/>
      <c r="I22" s="28" t="s">
        <v>77</v>
      </c>
      <c r="J22" s="28">
        <f>20+10+2</f>
        <v>32</v>
      </c>
      <c r="K22" s="28" t="s">
        <v>77</v>
      </c>
      <c r="L22" s="28">
        <f>20+10+1</f>
        <v>31</v>
      </c>
      <c r="M22" s="28" t="s">
        <v>77</v>
      </c>
      <c r="N22" s="28">
        <f>20+10</f>
        <v>30</v>
      </c>
      <c r="O22" s="28" t="s">
        <v>77</v>
      </c>
      <c r="P22" s="28">
        <f>20+10+2</f>
        <v>32</v>
      </c>
      <c r="Q22" s="27">
        <f t="shared" ref="Q22:Q24" si="1">SUM(E22:P22)</f>
        <v>125</v>
      </c>
    </row>
    <row r="23" spans="1:17" x14ac:dyDescent="0.2">
      <c r="A23" s="11"/>
      <c r="B23" s="25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8">
        <f t="shared" si="1"/>
        <v>0</v>
      </c>
    </row>
    <row r="24" spans="1:17" x14ac:dyDescent="0.2">
      <c r="A24" s="11"/>
      <c r="B24" s="2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8">
        <f t="shared" si="1"/>
        <v>0</v>
      </c>
    </row>
    <row r="25" spans="1:17" ht="12" thickBo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12" thickBot="1" x14ac:dyDescent="0.25">
      <c r="A26" s="19" t="s">
        <v>8</v>
      </c>
      <c r="B26" s="20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x14ac:dyDescent="0.2">
      <c r="A27" s="11" t="s">
        <v>100</v>
      </c>
      <c r="B27" s="11" t="s">
        <v>101</v>
      </c>
      <c r="C27" s="11" t="s">
        <v>42</v>
      </c>
      <c r="D27" s="11" t="s">
        <v>22</v>
      </c>
      <c r="E27" s="11"/>
      <c r="F27" s="11"/>
      <c r="G27" s="11"/>
      <c r="H27" s="11"/>
      <c r="I27" s="11" t="s">
        <v>109</v>
      </c>
      <c r="J27" s="11">
        <f>20+10+1+5</f>
        <v>36</v>
      </c>
      <c r="K27" s="11" t="s">
        <v>109</v>
      </c>
      <c r="L27" s="11">
        <f>20+10+5+1</f>
        <v>36</v>
      </c>
      <c r="M27" s="11"/>
      <c r="N27" s="11"/>
      <c r="O27" s="11"/>
      <c r="P27" s="11"/>
      <c r="Q27" s="18">
        <f t="shared" ref="Q27:Q34" si="2">SUM(E27:P27)</f>
        <v>72</v>
      </c>
    </row>
    <row r="28" spans="1:17" x14ac:dyDescent="0.2">
      <c r="A28" s="28" t="s">
        <v>102</v>
      </c>
      <c r="B28" s="28" t="s">
        <v>104</v>
      </c>
      <c r="C28" s="28" t="s">
        <v>106</v>
      </c>
      <c r="D28" s="28" t="s">
        <v>107</v>
      </c>
      <c r="E28" s="28"/>
      <c r="F28" s="28"/>
      <c r="G28" s="28"/>
      <c r="H28" s="28"/>
      <c r="I28" s="28" t="s">
        <v>13</v>
      </c>
      <c r="J28" s="28">
        <v>20</v>
      </c>
      <c r="K28" s="28" t="s">
        <v>77</v>
      </c>
      <c r="L28" s="28">
        <f>20+10+2</f>
        <v>32</v>
      </c>
      <c r="M28" s="28" t="s">
        <v>109</v>
      </c>
      <c r="N28" s="28">
        <f>20+10+5+3</f>
        <v>38</v>
      </c>
      <c r="O28" s="28" t="s">
        <v>13</v>
      </c>
      <c r="P28" s="28">
        <v>20</v>
      </c>
      <c r="Q28" s="27">
        <f t="shared" si="2"/>
        <v>110</v>
      </c>
    </row>
    <row r="29" spans="1:17" x14ac:dyDescent="0.2">
      <c r="A29" s="11" t="s">
        <v>103</v>
      </c>
      <c r="B29" s="11" t="s">
        <v>105</v>
      </c>
      <c r="C29" s="11" t="s">
        <v>42</v>
      </c>
      <c r="D29" s="11" t="s">
        <v>108</v>
      </c>
      <c r="E29" s="11"/>
      <c r="F29" s="11"/>
      <c r="G29" s="11"/>
      <c r="H29" s="11"/>
      <c r="I29" s="11" t="s">
        <v>13</v>
      </c>
      <c r="J29" s="11">
        <v>20</v>
      </c>
      <c r="K29" s="11" t="s">
        <v>13</v>
      </c>
      <c r="L29" s="11">
        <v>20</v>
      </c>
      <c r="M29" s="11"/>
      <c r="N29" s="11"/>
      <c r="O29" s="11"/>
      <c r="P29" s="11"/>
      <c r="Q29" s="18">
        <f t="shared" si="2"/>
        <v>40</v>
      </c>
    </row>
    <row r="30" spans="1:17" x14ac:dyDescent="0.2">
      <c r="A30" s="11" t="s">
        <v>134</v>
      </c>
      <c r="B30" s="11" t="s">
        <v>135</v>
      </c>
      <c r="C30" s="11" t="s">
        <v>35</v>
      </c>
      <c r="D30" s="11" t="s">
        <v>136</v>
      </c>
      <c r="E30" s="11"/>
      <c r="F30" s="11"/>
      <c r="G30" s="11"/>
      <c r="H30" s="11"/>
      <c r="I30" s="11"/>
      <c r="J30" s="11"/>
      <c r="K30" s="11" t="s">
        <v>13</v>
      </c>
      <c r="L30" s="11">
        <v>20</v>
      </c>
      <c r="M30" s="11"/>
      <c r="N30" s="11"/>
      <c r="O30" s="11"/>
      <c r="P30" s="11"/>
      <c r="Q30" s="18">
        <f t="shared" si="2"/>
        <v>20</v>
      </c>
    </row>
    <row r="31" spans="1:17" x14ac:dyDescent="0.2">
      <c r="A31" s="11" t="s">
        <v>178</v>
      </c>
      <c r="B31" s="11" t="s">
        <v>179</v>
      </c>
      <c r="C31" s="11" t="s">
        <v>35</v>
      </c>
      <c r="D31" s="11" t="s">
        <v>66</v>
      </c>
      <c r="E31" s="11"/>
      <c r="F31" s="11"/>
      <c r="G31" s="11"/>
      <c r="H31" s="11"/>
      <c r="I31" s="11"/>
      <c r="J31" s="11"/>
      <c r="K31" s="11"/>
      <c r="L31" s="11"/>
      <c r="M31" s="11" t="s">
        <v>13</v>
      </c>
      <c r="N31" s="11">
        <v>20</v>
      </c>
      <c r="O31" s="11" t="s">
        <v>77</v>
      </c>
      <c r="P31" s="11">
        <f>20+10+2</f>
        <v>32</v>
      </c>
      <c r="Q31" s="18">
        <f t="shared" si="2"/>
        <v>52</v>
      </c>
    </row>
    <row r="32" spans="1:17" x14ac:dyDescent="0.2">
      <c r="A32" s="11" t="s">
        <v>180</v>
      </c>
      <c r="B32" s="11" t="s">
        <v>181</v>
      </c>
      <c r="C32" s="11" t="s">
        <v>35</v>
      </c>
      <c r="D32" s="11" t="s">
        <v>182</v>
      </c>
      <c r="E32" s="11"/>
      <c r="F32" s="11"/>
      <c r="G32" s="11"/>
      <c r="H32" s="11"/>
      <c r="I32" s="11"/>
      <c r="J32" s="11"/>
      <c r="K32" s="11"/>
      <c r="L32" s="11"/>
      <c r="M32" s="11" t="s">
        <v>13</v>
      </c>
      <c r="N32" s="11">
        <v>20</v>
      </c>
      <c r="O32" s="11" t="s">
        <v>13</v>
      </c>
      <c r="P32" s="11">
        <v>20</v>
      </c>
      <c r="Q32" s="18">
        <f t="shared" si="2"/>
        <v>40</v>
      </c>
    </row>
    <row r="33" spans="1:17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8">
        <f t="shared" si="2"/>
        <v>0</v>
      </c>
    </row>
    <row r="34" spans="1:17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8">
        <f t="shared" si="2"/>
        <v>0</v>
      </c>
    </row>
    <row r="35" spans="1:17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3"/>
    </row>
    <row r="37" spans="1:17" ht="12.75" customHeight="1" thickBot="1" x14ac:dyDescent="0.3">
      <c r="A37" s="30" t="s">
        <v>12</v>
      </c>
      <c r="B37" s="30"/>
    </row>
    <row r="38" spans="1:17" ht="13.8" thickTop="1" x14ac:dyDescent="0.25">
      <c r="A38" t="s">
        <v>13</v>
      </c>
      <c r="B38">
        <v>20</v>
      </c>
    </row>
    <row r="39" spans="1:17" ht="13.2" x14ac:dyDescent="0.25">
      <c r="A39" t="s">
        <v>14</v>
      </c>
      <c r="B39">
        <v>10</v>
      </c>
    </row>
    <row r="40" spans="1:17" ht="13.2" x14ac:dyDescent="0.25">
      <c r="A40" t="s">
        <v>15</v>
      </c>
      <c r="B40">
        <v>5</v>
      </c>
    </row>
    <row r="41" spans="1:17" x14ac:dyDescent="0.2">
      <c r="A41" s="1" t="s">
        <v>32</v>
      </c>
      <c r="B41" s="21" t="s">
        <v>33</v>
      </c>
    </row>
  </sheetData>
  <mergeCells count="9">
    <mergeCell ref="A37:B37"/>
    <mergeCell ref="Q6:Q7"/>
    <mergeCell ref="A6:D6"/>
    <mergeCell ref="E6:F6"/>
    <mergeCell ref="G6:H6"/>
    <mergeCell ref="I6:J6"/>
    <mergeCell ref="K6:L6"/>
    <mergeCell ref="M6:N6"/>
    <mergeCell ref="O6:P6"/>
  </mergeCells>
  <phoneticPr fontId="5" type="noConversion"/>
  <pageMargins left="0.74803149606299213" right="0.39370078740157483" top="0.98425196850393704" bottom="0.78740157480314965" header="0.51181102362204722" footer="0.19685039370078741"/>
  <pageSetup paperSize="9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  <ignoredErrors>
    <ignoredError sqref="B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Q39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B15" sqref="B15"/>
    </sheetView>
  </sheetViews>
  <sheetFormatPr defaultColWidth="12.6640625" defaultRowHeight="11.4" outlineLevelCol="1" x14ac:dyDescent="0.2"/>
  <cols>
    <col min="1" max="1" width="37.6640625" style="1" bestFit="1" customWidth="1"/>
    <col min="2" max="2" width="17.44140625" style="1" customWidth="1"/>
    <col min="3" max="3" width="23.109375" style="1" customWidth="1"/>
    <col min="4" max="4" width="14" style="1" customWidth="1"/>
    <col min="5" max="5" width="12.6640625" style="1" hidden="1" customWidth="1" outlineLevel="1"/>
    <col min="6" max="6" width="6.33203125" style="1" customWidth="1" collapsed="1"/>
    <col min="7" max="7" width="13" style="1" hidden="1" customWidth="1" outlineLevel="1"/>
    <col min="8" max="8" width="6.44140625" style="1" customWidth="1" collapsed="1"/>
    <col min="9" max="9" width="12" style="1" customWidth="1" outlineLevel="1"/>
    <col min="10" max="10" width="10.109375" style="1" customWidth="1"/>
    <col min="11" max="11" width="12.6640625" style="1" customWidth="1" outlineLevel="1"/>
    <col min="12" max="12" width="10" style="1" customWidth="1"/>
    <col min="13" max="13" width="11.88671875" style="1" customWidth="1"/>
    <col min="14" max="14" width="10.6640625" style="1" customWidth="1"/>
    <col min="15" max="15" width="12.109375" style="1" customWidth="1"/>
    <col min="16" max="16" width="10" style="1" customWidth="1"/>
    <col min="17" max="17" width="8.5546875" style="1" customWidth="1"/>
    <col min="18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28</v>
      </c>
      <c r="B2" s="3">
        <f>'Category I.'!B2</f>
        <v>2025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5" t="s">
        <v>3</v>
      </c>
      <c r="B6" s="36"/>
      <c r="C6" s="37"/>
      <c r="D6" s="38"/>
      <c r="E6" s="40">
        <f>'Category I.'!E6:F6</f>
        <v>0</v>
      </c>
      <c r="F6" s="41"/>
      <c r="G6" s="40">
        <f>'Category I.'!G6:H6</f>
        <v>0</v>
      </c>
      <c r="H6" s="41"/>
      <c r="I6" s="40" t="str">
        <f>'Category I.'!I6:J6</f>
        <v>Győr 2025.10.04</v>
      </c>
      <c r="J6" s="41"/>
      <c r="K6" s="40" t="str">
        <f>'Category I.'!K6:L6</f>
        <v>Győr 2025.10.05</v>
      </c>
      <c r="L6" s="41"/>
      <c r="M6" s="35" t="str">
        <f>'Category I.'!M6:N6</f>
        <v>Bp. 2025.12.06</v>
      </c>
      <c r="N6" s="39"/>
      <c r="O6" s="35" t="str">
        <f>'Category I.'!O6:P6</f>
        <v>Bp. 2024.12.15</v>
      </c>
      <c r="P6" s="39"/>
      <c r="Q6" s="33" t="s">
        <v>9</v>
      </c>
    </row>
    <row r="7" spans="1:17" ht="12" thickBot="1" x14ac:dyDescent="0.25">
      <c r="A7" s="4" t="s">
        <v>4</v>
      </c>
      <c r="B7" s="12" t="s">
        <v>23</v>
      </c>
      <c r="C7" s="6" t="s">
        <v>5</v>
      </c>
      <c r="D7" s="7" t="s">
        <v>6</v>
      </c>
      <c r="E7" s="16" t="s">
        <v>16</v>
      </c>
      <c r="F7" s="17" t="s">
        <v>17</v>
      </c>
      <c r="G7" s="16" t="s">
        <v>16</v>
      </c>
      <c r="H7" s="17" t="s">
        <v>17</v>
      </c>
      <c r="I7" s="16" t="s">
        <v>16</v>
      </c>
      <c r="J7" s="17" t="s">
        <v>17</v>
      </c>
      <c r="K7" s="16" t="s">
        <v>16</v>
      </c>
      <c r="L7" s="17" t="s">
        <v>17</v>
      </c>
      <c r="M7" s="4" t="s">
        <v>16</v>
      </c>
      <c r="N7" s="15" t="s">
        <v>17</v>
      </c>
      <c r="O7" s="4" t="s">
        <v>16</v>
      </c>
      <c r="P7" s="15" t="s">
        <v>17</v>
      </c>
      <c r="Q7" s="34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2</v>
      </c>
      <c r="B9" s="13"/>
    </row>
    <row r="10" spans="1:17" x14ac:dyDescent="0.2">
      <c r="A10" s="11" t="s">
        <v>110</v>
      </c>
      <c r="B10" s="11" t="s">
        <v>111</v>
      </c>
      <c r="C10" s="11" t="s">
        <v>85</v>
      </c>
      <c r="D10" s="11" t="s">
        <v>112</v>
      </c>
      <c r="E10" s="11"/>
      <c r="F10" s="11"/>
      <c r="G10" s="11"/>
      <c r="H10" s="11"/>
      <c r="I10" s="11" t="s">
        <v>13</v>
      </c>
      <c r="J10" s="11">
        <v>20</v>
      </c>
      <c r="K10" s="11" t="s">
        <v>13</v>
      </c>
      <c r="L10" s="11">
        <v>20</v>
      </c>
      <c r="M10" s="11"/>
      <c r="N10" s="11"/>
      <c r="O10" s="11"/>
      <c r="P10" s="11"/>
      <c r="Q10" s="18">
        <f t="shared" ref="Q10:Q15" si="0">SUM(E10:P10)</f>
        <v>40</v>
      </c>
    </row>
    <row r="11" spans="1:17" x14ac:dyDescent="0.2">
      <c r="A11" s="28" t="s">
        <v>58</v>
      </c>
      <c r="B11" s="28" t="s">
        <v>39</v>
      </c>
      <c r="C11" s="28" t="s">
        <v>37</v>
      </c>
      <c r="D11" s="28" t="s">
        <v>38</v>
      </c>
      <c r="E11" s="28"/>
      <c r="F11" s="28"/>
      <c r="G11" s="28"/>
      <c r="H11" s="28"/>
      <c r="I11" s="28" t="s">
        <v>77</v>
      </c>
      <c r="J11" s="28">
        <f>20+10+2</f>
        <v>32</v>
      </c>
      <c r="K11" s="28" t="s">
        <v>109</v>
      </c>
      <c r="L11" s="28">
        <f>20+10+2+5</f>
        <v>37</v>
      </c>
      <c r="M11" s="28" t="s">
        <v>13</v>
      </c>
      <c r="N11" s="28">
        <v>20</v>
      </c>
      <c r="O11" s="28" t="s">
        <v>77</v>
      </c>
      <c r="P11" s="28">
        <f>20+10+2</f>
        <v>32</v>
      </c>
      <c r="Q11" s="27">
        <f t="shared" si="0"/>
        <v>121</v>
      </c>
    </row>
    <row r="12" spans="1:17" x14ac:dyDescent="0.2">
      <c r="A12" s="11" t="s">
        <v>137</v>
      </c>
      <c r="B12" s="11" t="s">
        <v>138</v>
      </c>
      <c r="C12" s="11" t="s">
        <v>26</v>
      </c>
      <c r="D12" s="11" t="s">
        <v>139</v>
      </c>
      <c r="E12" s="11"/>
      <c r="F12" s="11"/>
      <c r="G12" s="11"/>
      <c r="H12" s="11"/>
      <c r="I12" s="11"/>
      <c r="J12" s="11"/>
      <c r="K12" s="11" t="s">
        <v>13</v>
      </c>
      <c r="L12" s="11">
        <v>20</v>
      </c>
      <c r="M12" s="11" t="s">
        <v>13</v>
      </c>
      <c r="N12" s="11">
        <v>20</v>
      </c>
      <c r="O12" s="11" t="s">
        <v>13</v>
      </c>
      <c r="P12" s="11">
        <v>20</v>
      </c>
      <c r="Q12" s="18">
        <f t="shared" si="0"/>
        <v>60</v>
      </c>
    </row>
    <row r="13" spans="1:17" x14ac:dyDescent="0.2">
      <c r="A13" s="11" t="s">
        <v>183</v>
      </c>
      <c r="B13" s="11" t="s">
        <v>184</v>
      </c>
      <c r="C13" s="11" t="s">
        <v>185</v>
      </c>
      <c r="D13" s="11" t="s">
        <v>186</v>
      </c>
      <c r="E13" s="11"/>
      <c r="F13" s="11"/>
      <c r="G13" s="11"/>
      <c r="H13" s="11"/>
      <c r="I13" s="11"/>
      <c r="J13" s="11"/>
      <c r="K13" s="11"/>
      <c r="L13" s="11"/>
      <c r="M13" s="11" t="s">
        <v>13</v>
      </c>
      <c r="N13" s="11">
        <v>20</v>
      </c>
      <c r="O13" s="11" t="s">
        <v>13</v>
      </c>
      <c r="P13" s="11">
        <v>20</v>
      </c>
      <c r="Q13" s="18">
        <f t="shared" si="0"/>
        <v>40</v>
      </c>
    </row>
    <row r="14" spans="1:17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8">
        <f t="shared" si="0"/>
        <v>0</v>
      </c>
    </row>
    <row r="15" spans="1:17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8">
        <f t="shared" si="0"/>
        <v>0</v>
      </c>
    </row>
    <row r="16" spans="1:17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7" ht="12" thickBo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 x14ac:dyDescent="0.2">
      <c r="A18" s="22" t="s">
        <v>7</v>
      </c>
      <c r="B18" s="20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x14ac:dyDescent="0.2">
      <c r="A19" s="28" t="s">
        <v>67</v>
      </c>
      <c r="B19" s="28" t="s">
        <v>68</v>
      </c>
      <c r="C19" s="28" t="s">
        <v>26</v>
      </c>
      <c r="D19" s="28" t="s">
        <v>36</v>
      </c>
      <c r="E19" s="28"/>
      <c r="F19" s="28"/>
      <c r="G19" s="28"/>
      <c r="H19" s="28"/>
      <c r="I19" s="28" t="s">
        <v>77</v>
      </c>
      <c r="J19" s="28">
        <f>20+10</f>
        <v>30</v>
      </c>
      <c r="K19" s="28" t="s">
        <v>77</v>
      </c>
      <c r="L19" s="28">
        <f>20+10</f>
        <v>30</v>
      </c>
      <c r="M19" s="28" t="s">
        <v>77</v>
      </c>
      <c r="N19" s="28">
        <f>20+10+1</f>
        <v>31</v>
      </c>
      <c r="O19" s="28" t="s">
        <v>77</v>
      </c>
      <c r="P19" s="28">
        <f>20+10+1</f>
        <v>31</v>
      </c>
      <c r="Q19" s="27">
        <f>SUM(E19:P19)</f>
        <v>122</v>
      </c>
    </row>
    <row r="20" spans="1:17" x14ac:dyDescent="0.2">
      <c r="A20" s="28" t="s">
        <v>113</v>
      </c>
      <c r="B20" s="28" t="s">
        <v>114</v>
      </c>
      <c r="C20" s="28" t="s">
        <v>115</v>
      </c>
      <c r="D20" s="28" t="s">
        <v>116</v>
      </c>
      <c r="E20" s="28"/>
      <c r="F20" s="28"/>
      <c r="G20" s="28"/>
      <c r="H20" s="28"/>
      <c r="I20" s="28" t="s">
        <v>77</v>
      </c>
      <c r="J20" s="28">
        <f>20+10+1</f>
        <v>31</v>
      </c>
      <c r="K20" s="28" t="s">
        <v>77</v>
      </c>
      <c r="L20" s="28">
        <f>20+10+1</f>
        <v>31</v>
      </c>
      <c r="M20" s="28" t="s">
        <v>77</v>
      </c>
      <c r="N20" s="28">
        <f>20+10</f>
        <v>30</v>
      </c>
      <c r="O20" s="28" t="s">
        <v>77</v>
      </c>
      <c r="P20" s="28">
        <f>20+10</f>
        <v>30</v>
      </c>
      <c r="Q20" s="27">
        <f>SUM(E20:P20)</f>
        <v>122</v>
      </c>
    </row>
    <row r="21" spans="1:17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ht="12" thickBot="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12" thickBot="1" x14ac:dyDescent="0.25">
      <c r="A23" s="19" t="s">
        <v>8</v>
      </c>
      <c r="B23" s="20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x14ac:dyDescent="0.2">
      <c r="A24" s="28" t="s">
        <v>117</v>
      </c>
      <c r="B24" s="28" t="s">
        <v>118</v>
      </c>
      <c r="C24" s="28" t="s">
        <v>26</v>
      </c>
      <c r="D24" s="28" t="s">
        <v>119</v>
      </c>
      <c r="E24" s="28"/>
      <c r="F24" s="28"/>
      <c r="G24" s="28"/>
      <c r="H24" s="28"/>
      <c r="I24" s="28" t="s">
        <v>77</v>
      </c>
      <c r="J24" s="28">
        <f>20+10+1</f>
        <v>31</v>
      </c>
      <c r="K24" s="28" t="s">
        <v>77</v>
      </c>
      <c r="L24" s="28">
        <f>20+10+1</f>
        <v>31</v>
      </c>
      <c r="M24" s="28" t="s">
        <v>77</v>
      </c>
      <c r="N24" s="28">
        <f>20+10+1</f>
        <v>31</v>
      </c>
      <c r="O24" s="28" t="s">
        <v>77</v>
      </c>
      <c r="P24" s="28">
        <f>20+10+1</f>
        <v>31</v>
      </c>
      <c r="Q24" s="27">
        <f>SUM(E24:P24)</f>
        <v>124</v>
      </c>
    </row>
    <row r="25" spans="1:17" x14ac:dyDescent="0.2">
      <c r="A25" s="11" t="s">
        <v>120</v>
      </c>
      <c r="B25" s="11" t="s">
        <v>121</v>
      </c>
      <c r="C25" s="11" t="s">
        <v>26</v>
      </c>
      <c r="D25" s="11" t="s">
        <v>122</v>
      </c>
      <c r="E25" s="11"/>
      <c r="F25" s="11"/>
      <c r="G25" s="11"/>
      <c r="H25" s="11"/>
      <c r="I25" s="11" t="s">
        <v>13</v>
      </c>
      <c r="J25" s="11">
        <v>20</v>
      </c>
      <c r="K25" s="11"/>
      <c r="L25" s="11"/>
      <c r="M25" s="11"/>
      <c r="N25" s="11"/>
      <c r="O25" s="11"/>
      <c r="P25" s="11"/>
      <c r="Q25" s="18">
        <f t="shared" ref="Q25:Q32" si="1">SUM(E25:P25)</f>
        <v>20</v>
      </c>
    </row>
    <row r="26" spans="1:17" x14ac:dyDescent="0.2">
      <c r="A26" s="11" t="s">
        <v>123</v>
      </c>
      <c r="B26" s="11" t="s">
        <v>125</v>
      </c>
      <c r="C26" s="11" t="s">
        <v>10</v>
      </c>
      <c r="D26" s="11" t="s">
        <v>11</v>
      </c>
      <c r="E26" s="11"/>
      <c r="F26" s="11"/>
      <c r="G26" s="11"/>
      <c r="H26" s="11"/>
      <c r="I26" s="11" t="s">
        <v>13</v>
      </c>
      <c r="J26" s="11">
        <v>20</v>
      </c>
      <c r="K26" s="11"/>
      <c r="L26" s="11"/>
      <c r="M26" s="11"/>
      <c r="N26" s="11"/>
      <c r="O26" s="11" t="s">
        <v>13</v>
      </c>
      <c r="P26" s="11">
        <v>20</v>
      </c>
      <c r="Q26" s="18">
        <f t="shared" si="1"/>
        <v>40</v>
      </c>
    </row>
    <row r="27" spans="1:17" x14ac:dyDescent="0.2">
      <c r="A27" s="11" t="s">
        <v>124</v>
      </c>
      <c r="B27" s="11" t="s">
        <v>126</v>
      </c>
      <c r="C27" s="11" t="s">
        <v>44</v>
      </c>
      <c r="D27" s="11" t="s">
        <v>11</v>
      </c>
      <c r="E27" s="11"/>
      <c r="F27" s="11"/>
      <c r="G27" s="11"/>
      <c r="H27" s="11"/>
      <c r="I27" s="11" t="s">
        <v>13</v>
      </c>
      <c r="J27" s="11">
        <v>20</v>
      </c>
      <c r="K27" s="11" t="s">
        <v>13</v>
      </c>
      <c r="L27" s="11">
        <v>20</v>
      </c>
      <c r="M27" s="11"/>
      <c r="N27" s="11"/>
      <c r="O27" s="11"/>
      <c r="P27" s="11"/>
      <c r="Q27" s="18">
        <f t="shared" si="1"/>
        <v>40</v>
      </c>
    </row>
    <row r="28" spans="1:17" x14ac:dyDescent="0.2">
      <c r="A28" s="11" t="s">
        <v>140</v>
      </c>
      <c r="B28" s="11" t="s">
        <v>141</v>
      </c>
      <c r="C28" s="11" t="s">
        <v>35</v>
      </c>
      <c r="D28" s="11" t="s">
        <v>142</v>
      </c>
      <c r="E28" s="11"/>
      <c r="F28" s="11"/>
      <c r="G28" s="11"/>
      <c r="H28" s="11"/>
      <c r="I28" s="11"/>
      <c r="J28" s="11"/>
      <c r="K28" s="11" t="s">
        <v>77</v>
      </c>
      <c r="L28" s="11">
        <f>20+10+2</f>
        <v>32</v>
      </c>
      <c r="M28" s="11"/>
      <c r="N28" s="11"/>
      <c r="O28" s="11" t="s">
        <v>13</v>
      </c>
      <c r="P28" s="11">
        <v>20</v>
      </c>
      <c r="Q28" s="18">
        <f t="shared" si="1"/>
        <v>52</v>
      </c>
    </row>
    <row r="29" spans="1:17" x14ac:dyDescent="0.2">
      <c r="A29" s="11" t="s">
        <v>143</v>
      </c>
      <c r="B29" s="11" t="s">
        <v>145</v>
      </c>
      <c r="C29" s="11" t="s">
        <v>37</v>
      </c>
      <c r="D29" s="11" t="s">
        <v>147</v>
      </c>
      <c r="E29" s="11"/>
      <c r="F29" s="11"/>
      <c r="G29" s="11"/>
      <c r="H29" s="11"/>
      <c r="I29" s="11"/>
      <c r="J29" s="11"/>
      <c r="K29" s="11" t="s">
        <v>13</v>
      </c>
      <c r="L29" s="11">
        <v>20</v>
      </c>
      <c r="M29" s="11"/>
      <c r="N29" s="11"/>
      <c r="O29" s="11"/>
      <c r="P29" s="11"/>
      <c r="Q29" s="18">
        <f t="shared" si="1"/>
        <v>20</v>
      </c>
    </row>
    <row r="30" spans="1:17" x14ac:dyDescent="0.2">
      <c r="A30" s="11" t="s">
        <v>144</v>
      </c>
      <c r="B30" s="11" t="s">
        <v>146</v>
      </c>
      <c r="C30" s="11" t="s">
        <v>37</v>
      </c>
      <c r="D30" s="11" t="s">
        <v>148</v>
      </c>
      <c r="E30" s="11"/>
      <c r="F30" s="11"/>
      <c r="G30" s="11"/>
      <c r="H30" s="11"/>
      <c r="I30" s="11"/>
      <c r="J30" s="11"/>
      <c r="K30" s="11" t="s">
        <v>13</v>
      </c>
      <c r="L30" s="11">
        <v>20</v>
      </c>
      <c r="M30" s="11" t="s">
        <v>77</v>
      </c>
      <c r="N30" s="11">
        <f>20+10+2</f>
        <v>32</v>
      </c>
      <c r="O30" s="11" t="s">
        <v>13</v>
      </c>
      <c r="P30" s="11">
        <v>20</v>
      </c>
      <c r="Q30" s="18">
        <f t="shared" si="1"/>
        <v>72</v>
      </c>
    </row>
    <row r="31" spans="1:17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8">
        <f t="shared" si="1"/>
        <v>0</v>
      </c>
    </row>
    <row r="32" spans="1:17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8">
        <f t="shared" si="1"/>
        <v>0</v>
      </c>
    </row>
    <row r="33" spans="1:16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5" spans="1:16" ht="13.8" thickBot="1" x14ac:dyDescent="0.3">
      <c r="A35" s="30" t="s">
        <v>12</v>
      </c>
      <c r="B35" s="30"/>
    </row>
    <row r="36" spans="1:16" ht="13.8" thickTop="1" x14ac:dyDescent="0.25">
      <c r="A36" t="s">
        <v>13</v>
      </c>
      <c r="B36">
        <v>20</v>
      </c>
    </row>
    <row r="37" spans="1:16" ht="13.2" x14ac:dyDescent="0.25">
      <c r="A37" t="s">
        <v>14</v>
      </c>
      <c r="B37">
        <v>10</v>
      </c>
    </row>
    <row r="38" spans="1:16" ht="13.2" x14ac:dyDescent="0.25">
      <c r="A38" t="s">
        <v>15</v>
      </c>
      <c r="B38">
        <v>5</v>
      </c>
    </row>
    <row r="39" spans="1:16" x14ac:dyDescent="0.2">
      <c r="A39" s="1" t="s">
        <v>32</v>
      </c>
      <c r="B39" s="21" t="s">
        <v>33</v>
      </c>
    </row>
  </sheetData>
  <mergeCells count="9">
    <mergeCell ref="A35:B35"/>
    <mergeCell ref="Q6:Q7"/>
    <mergeCell ref="A6:D6"/>
    <mergeCell ref="E6:F6"/>
    <mergeCell ref="G6:H6"/>
    <mergeCell ref="I6:J6"/>
    <mergeCell ref="K6:L6"/>
    <mergeCell ref="M6:N6"/>
    <mergeCell ref="O6:P6"/>
  </mergeCells>
  <phoneticPr fontId="5" type="noConversion"/>
  <pageMargins left="0.74803149606299213" right="0.39370078740157483" top="0.98425196850393704" bottom="0.78740157480314965" header="0.51181102362204722" footer="0.19685039370078741"/>
  <pageSetup paperSize="9" scale="60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8633-474F-4CA3-9335-CB839484B424}">
  <sheetPr>
    <tabColor theme="7" tint="0.39997558519241921"/>
    <pageSetUpPr fitToPage="1"/>
  </sheetPr>
  <dimension ref="A1:R25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C23" sqref="C23"/>
    </sheetView>
  </sheetViews>
  <sheetFormatPr defaultColWidth="12.6640625" defaultRowHeight="11.4" outlineLevelCol="1" x14ac:dyDescent="0.2"/>
  <cols>
    <col min="1" max="1" width="28.33203125" style="1" customWidth="1"/>
    <col min="2" max="2" width="8.44140625" style="1" customWidth="1"/>
    <col min="3" max="3" width="26.33203125" style="1" customWidth="1"/>
    <col min="4" max="4" width="6.5546875" style="1" customWidth="1"/>
    <col min="5" max="5" width="10.6640625" style="1" hidden="1" customWidth="1" outlineLevel="1"/>
    <col min="6" max="6" width="8.88671875" style="1" customWidth="1" collapsed="1"/>
    <col min="7" max="7" width="10.6640625" style="1" hidden="1" customWidth="1" outlineLevel="1"/>
    <col min="8" max="8" width="9.44140625" style="1" customWidth="1" collapsed="1"/>
    <col min="9" max="9" width="11.88671875" style="1" customWidth="1"/>
    <col min="10" max="10" width="10.109375" style="1" customWidth="1"/>
    <col min="11" max="12" width="11.109375" style="1" customWidth="1"/>
    <col min="13" max="13" width="11.33203125" style="1" customWidth="1"/>
    <col min="14" max="14" width="10.6640625" style="1" customWidth="1"/>
    <col min="15" max="15" width="10.44140625" style="1" customWidth="1"/>
    <col min="16" max="16" width="11.33203125" style="1" customWidth="1"/>
    <col min="17" max="16384" width="12.6640625" style="1"/>
  </cols>
  <sheetData>
    <row r="1" spans="1:18" s="2" customFormat="1" ht="21" customHeight="1" x14ac:dyDescent="0.2">
      <c r="A1" s="3" t="s">
        <v>0</v>
      </c>
      <c r="B1" s="3"/>
      <c r="C1" s="1"/>
      <c r="D1" s="1"/>
    </row>
    <row r="2" spans="1:18" s="2" customFormat="1" ht="14.25" customHeight="1" x14ac:dyDescent="0.2">
      <c r="A2" s="3" t="s">
        <v>27</v>
      </c>
      <c r="B2" s="3">
        <f>'Category I.'!B2</f>
        <v>2025</v>
      </c>
      <c r="C2" s="1"/>
      <c r="D2" s="1"/>
    </row>
    <row r="3" spans="1:18" s="2" customFormat="1" ht="14.25" customHeight="1" x14ac:dyDescent="0.2">
      <c r="A3" s="3"/>
      <c r="B3" s="3"/>
      <c r="C3" s="1"/>
      <c r="D3" s="1"/>
    </row>
    <row r="5" spans="1:18" ht="12" thickBot="1" x14ac:dyDescent="0.25">
      <c r="E5" s="3" t="s">
        <v>1</v>
      </c>
    </row>
    <row r="6" spans="1:18" x14ac:dyDescent="0.2">
      <c r="A6" s="35" t="s">
        <v>3</v>
      </c>
      <c r="B6" s="36"/>
      <c r="C6" s="37"/>
      <c r="D6" s="38"/>
      <c r="E6" s="35">
        <f>'Category I.'!E6:F6</f>
        <v>0</v>
      </c>
      <c r="F6" s="39"/>
      <c r="G6" s="35">
        <f>'Category I.'!G6:H6</f>
        <v>0</v>
      </c>
      <c r="H6" s="39"/>
      <c r="I6" s="35" t="str">
        <f>'Category I.'!I6:J6</f>
        <v>Győr 2025.10.04</v>
      </c>
      <c r="J6" s="39"/>
      <c r="K6" s="35" t="str">
        <f>'Category I.'!K6:L6</f>
        <v>Győr 2025.10.05</v>
      </c>
      <c r="L6" s="39"/>
      <c r="M6" s="35" t="str">
        <f>'Category I.'!M6:N6</f>
        <v>Bp. 2025.12.06</v>
      </c>
      <c r="N6" s="39"/>
      <c r="O6" s="35" t="str">
        <f>'Category I.'!O6:P6</f>
        <v>Bp. 2024.12.15</v>
      </c>
      <c r="P6" s="39"/>
      <c r="Q6" s="33" t="s">
        <v>9</v>
      </c>
    </row>
    <row r="7" spans="1:18" ht="12" thickBot="1" x14ac:dyDescent="0.25">
      <c r="A7" s="4" t="s">
        <v>4</v>
      </c>
      <c r="B7" s="12" t="s">
        <v>19</v>
      </c>
      <c r="C7" s="6" t="s">
        <v>5</v>
      </c>
      <c r="D7" s="7" t="s">
        <v>6</v>
      </c>
      <c r="E7" s="4" t="s">
        <v>16</v>
      </c>
      <c r="F7" s="15" t="s">
        <v>17</v>
      </c>
      <c r="G7" s="4" t="s">
        <v>16</v>
      </c>
      <c r="H7" s="15" t="s">
        <v>17</v>
      </c>
      <c r="I7" s="4" t="s">
        <v>16</v>
      </c>
      <c r="J7" s="15" t="s">
        <v>17</v>
      </c>
      <c r="K7" s="4" t="s">
        <v>16</v>
      </c>
      <c r="L7" s="15" t="s">
        <v>17</v>
      </c>
      <c r="M7" s="4" t="s">
        <v>16</v>
      </c>
      <c r="N7" s="15" t="s">
        <v>17</v>
      </c>
      <c r="O7" s="4" t="s">
        <v>16</v>
      </c>
      <c r="P7" s="15" t="s">
        <v>17</v>
      </c>
      <c r="Q7" s="34"/>
    </row>
    <row r="8" spans="1:18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8" ht="12" thickBot="1" x14ac:dyDescent="0.25">
      <c r="A9" s="10" t="s">
        <v>24</v>
      </c>
      <c r="B9" s="13"/>
    </row>
    <row r="10" spans="1:18" x14ac:dyDescent="0.2">
      <c r="A10" s="28" t="s">
        <v>62</v>
      </c>
      <c r="B10" s="28"/>
      <c r="C10" s="28" t="s">
        <v>61</v>
      </c>
      <c r="D10" s="28" t="s">
        <v>24</v>
      </c>
      <c r="E10" s="28"/>
      <c r="F10" s="28"/>
      <c r="G10" s="28"/>
      <c r="H10" s="28"/>
      <c r="I10" s="28" t="s">
        <v>77</v>
      </c>
      <c r="J10" s="28">
        <f>20+10</f>
        <v>30</v>
      </c>
      <c r="K10" s="28" t="s">
        <v>77</v>
      </c>
      <c r="L10" s="28">
        <f>20+10</f>
        <v>30</v>
      </c>
      <c r="M10" s="28" t="s">
        <v>77</v>
      </c>
      <c r="N10" s="28">
        <f>20+10</f>
        <v>30</v>
      </c>
      <c r="O10" s="28" t="s">
        <v>77</v>
      </c>
      <c r="P10" s="28">
        <f>20+10</f>
        <v>30</v>
      </c>
      <c r="Q10" s="27">
        <f t="shared" ref="Q10:Q12" si="0">SUM(E10:P10)</f>
        <v>120</v>
      </c>
      <c r="R10" s="14"/>
    </row>
    <row r="11" spans="1:18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8">
        <f t="shared" si="0"/>
        <v>0</v>
      </c>
      <c r="R11" s="14"/>
    </row>
    <row r="12" spans="1:18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8">
        <f t="shared" si="0"/>
        <v>0</v>
      </c>
      <c r="R12" s="14"/>
    </row>
    <row r="13" spans="1:18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 ht="12" thickBo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 ht="12" thickBot="1" x14ac:dyDescent="0.25">
      <c r="A15" s="19" t="s">
        <v>25</v>
      </c>
      <c r="B15" s="20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pans="1:18" x14ac:dyDescent="0.2">
      <c r="A16" s="28" t="s">
        <v>51</v>
      </c>
      <c r="B16" s="28"/>
      <c r="C16" s="28" t="s">
        <v>18</v>
      </c>
      <c r="D16" s="28" t="s">
        <v>25</v>
      </c>
      <c r="E16" s="28"/>
      <c r="F16" s="28"/>
      <c r="G16" s="28"/>
      <c r="H16" s="28"/>
      <c r="I16" s="28" t="s">
        <v>77</v>
      </c>
      <c r="J16" s="28">
        <f>20+10+1</f>
        <v>31</v>
      </c>
      <c r="K16" s="28" t="s">
        <v>13</v>
      </c>
      <c r="L16" s="28">
        <v>20</v>
      </c>
      <c r="M16" s="28"/>
      <c r="N16" s="28"/>
      <c r="O16" s="28"/>
      <c r="P16" s="28"/>
      <c r="Q16" s="27">
        <f t="shared" ref="Q16:Q17" si="1">SUM(E16:P16)</f>
        <v>51</v>
      </c>
      <c r="R16" s="14"/>
    </row>
    <row r="17" spans="1:18" x14ac:dyDescent="0.2">
      <c r="A17" s="11" t="s">
        <v>149</v>
      </c>
      <c r="B17" s="11"/>
      <c r="C17" s="11" t="s">
        <v>18</v>
      </c>
      <c r="D17" s="11" t="s">
        <v>25</v>
      </c>
      <c r="E17" s="11"/>
      <c r="F17" s="11"/>
      <c r="G17" s="11"/>
      <c r="H17" s="11"/>
      <c r="I17" s="11"/>
      <c r="J17" s="11"/>
      <c r="K17" s="11" t="s">
        <v>77</v>
      </c>
      <c r="L17" s="11">
        <f>20+10+1</f>
        <v>31</v>
      </c>
      <c r="M17" s="11"/>
      <c r="N17" s="11"/>
      <c r="O17" s="11"/>
      <c r="P17" s="11"/>
      <c r="Q17" s="18">
        <f t="shared" si="1"/>
        <v>31</v>
      </c>
      <c r="R17" s="14"/>
    </row>
    <row r="18" spans="1:18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21" spans="1:18" ht="13.8" thickBot="1" x14ac:dyDescent="0.3">
      <c r="A21" s="30" t="s">
        <v>12</v>
      </c>
      <c r="B21" s="30"/>
      <c r="C21"/>
    </row>
    <row r="22" spans="1:18" ht="13.8" thickTop="1" x14ac:dyDescent="0.25">
      <c r="A22" t="s">
        <v>13</v>
      </c>
      <c r="B22">
        <v>20</v>
      </c>
    </row>
    <row r="23" spans="1:18" ht="13.2" x14ac:dyDescent="0.25">
      <c r="A23" t="s">
        <v>14</v>
      </c>
      <c r="B23">
        <v>10</v>
      </c>
    </row>
    <row r="24" spans="1:18" ht="13.2" x14ac:dyDescent="0.25">
      <c r="A24" t="s">
        <v>15</v>
      </c>
      <c r="B24">
        <v>5</v>
      </c>
    </row>
    <row r="25" spans="1:18" x14ac:dyDescent="0.2">
      <c r="A25" s="1" t="s">
        <v>32</v>
      </c>
      <c r="B25" s="21" t="s">
        <v>33</v>
      </c>
    </row>
  </sheetData>
  <mergeCells count="9">
    <mergeCell ref="O6:P6"/>
    <mergeCell ref="Q6:Q7"/>
    <mergeCell ref="A21:B21"/>
    <mergeCell ref="A6:D6"/>
    <mergeCell ref="E6:F6"/>
    <mergeCell ref="G6:H6"/>
    <mergeCell ref="I6:J6"/>
    <mergeCell ref="K6:L6"/>
    <mergeCell ref="M6:N6"/>
  </mergeCells>
  <pageMargins left="0.74803149606299213" right="0.39370078740157483" top="0.98425196850393704" bottom="0.78740157480314965" header="0.51181102362204722" footer="0.19685039370078741"/>
  <pageSetup paperSize="9" scale="53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5</vt:i4>
      </vt:variant>
    </vt:vector>
  </HeadingPairs>
  <TitlesOfParts>
    <vt:vector size="10" baseType="lpstr">
      <vt:lpstr>Category I.</vt:lpstr>
      <vt:lpstr>Category II. </vt:lpstr>
      <vt:lpstr>Category III.</vt:lpstr>
      <vt:lpstr>Category IV.</vt:lpstr>
      <vt:lpstr>House Cat</vt:lpstr>
      <vt:lpstr>'Category I.'!Nyomtatási_cím</vt:lpstr>
      <vt:lpstr>'Category II. '!Nyomtatási_cím</vt:lpstr>
      <vt:lpstr>'Category III.'!Nyomtatási_cím</vt:lpstr>
      <vt:lpstr>'Category IV.'!Nyomtatási_cím</vt:lpstr>
      <vt:lpstr>'House Cat'!Nyomtatási_cím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Tarsoly Anikó</dc:creator>
  <cp:lastModifiedBy>Ancsa Tarsoly</cp:lastModifiedBy>
  <cp:lastPrinted>2019-12-06T06:34:56Z</cp:lastPrinted>
  <dcterms:created xsi:type="dcterms:W3CDTF">2002-01-17T08:36:32Z</dcterms:created>
  <dcterms:modified xsi:type="dcterms:W3CDTF">2026-01-12T15:20:08Z</dcterms:modified>
</cp:coreProperties>
</file>