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bruet\Dropbox\FH\"/>
    </mc:Choice>
  </mc:AlternateContent>
  <xr:revisionPtr revIDLastSave="0" documentId="13_ncr:1_{B56F0C76-2622-450A-BA31-82EB6AB1D078}" xr6:coauthVersionLast="47" xr6:coauthVersionMax="47" xr10:uidLastSave="{00000000-0000-0000-0000-000000000000}"/>
  <bookViews>
    <workbookView xWindow="37590" yWindow="465" windowWidth="19290" windowHeight="15195" tabRatio="570" activeTab="4" xr2:uid="{00000000-000D-0000-FFFF-FFFF00000000}"/>
  </bookViews>
  <sheets>
    <sheet name="Category I." sheetId="18" r:id="rId1"/>
    <sheet name="Category II. " sheetId="17" r:id="rId2"/>
    <sheet name="Category III." sheetId="16" r:id="rId3"/>
    <sheet name="Category IV." sheetId="10" r:id="rId4"/>
    <sheet name="House Cat" sheetId="19" r:id="rId5"/>
  </sheets>
  <definedNames>
    <definedName name="_xlnm.Print_Titles" localSheetId="0">'Category I.'!$1:$1</definedName>
    <definedName name="_xlnm.Print_Titles" localSheetId="1">'Category II. '!$1:$1</definedName>
    <definedName name="_xlnm.Print_Titles" localSheetId="2">'Category III.'!$1:$1</definedName>
    <definedName name="_xlnm.Print_Titles" localSheetId="3">'Category IV.'!$1:$1</definedName>
    <definedName name="_xlnm.Print_Titles" localSheetId="4">'House Cat'!$1:$1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32" i="18" l="1"/>
  <c r="Q33" i="18"/>
  <c r="Q34" i="18"/>
  <c r="Q35" i="18"/>
  <c r="Q36" i="18"/>
  <c r="Q37" i="18"/>
  <c r="Q38" i="18"/>
  <c r="Q39" i="18"/>
  <c r="Q40" i="18"/>
  <c r="Q41" i="18"/>
  <c r="Q42" i="18"/>
  <c r="Q38" i="10"/>
  <c r="Q23" i="10"/>
  <c r="P23" i="10"/>
  <c r="P16" i="10"/>
  <c r="P12" i="10"/>
  <c r="P39" i="16"/>
  <c r="Q46" i="16"/>
  <c r="P23" i="16"/>
  <c r="P19" i="16"/>
  <c r="Q41" i="17"/>
  <c r="P37" i="17"/>
  <c r="Q40" i="17"/>
  <c r="P28" i="17"/>
  <c r="Q18" i="17"/>
  <c r="P39" i="18"/>
  <c r="P27" i="18"/>
  <c r="P26" i="18"/>
  <c r="P10" i="18"/>
  <c r="Q21" i="18"/>
  <c r="P12" i="18"/>
  <c r="N17" i="19"/>
  <c r="Q36" i="10"/>
  <c r="Q37" i="10"/>
  <c r="N22" i="10"/>
  <c r="Q18" i="10"/>
  <c r="N12" i="10"/>
  <c r="N40" i="16"/>
  <c r="Q43" i="16"/>
  <c r="Q44" i="16"/>
  <c r="Q45" i="16"/>
  <c r="Q42" i="16"/>
  <c r="N24" i="16"/>
  <c r="Q27" i="16"/>
  <c r="N23" i="16"/>
  <c r="N19" i="16"/>
  <c r="Q19" i="16" s="1"/>
  <c r="Q29" i="17"/>
  <c r="N28" i="17"/>
  <c r="N39" i="18"/>
  <c r="N27" i="18"/>
  <c r="N26" i="18"/>
  <c r="N10" i="18"/>
  <c r="N12" i="18"/>
  <c r="Q20" i="18"/>
  <c r="L17" i="19"/>
  <c r="L22" i="10"/>
  <c r="L40" i="16"/>
  <c r="L39" i="16"/>
  <c r="Q41" i="16"/>
  <c r="L24" i="16"/>
  <c r="L23" i="16"/>
  <c r="L14" i="16"/>
  <c r="Q14" i="16" s="1"/>
  <c r="L37" i="17"/>
  <c r="L28" i="17"/>
  <c r="L13" i="17"/>
  <c r="L37" i="18"/>
  <c r="L35" i="18"/>
  <c r="L17" i="18"/>
  <c r="L12" i="18"/>
  <c r="J17" i="19"/>
  <c r="J10" i="19"/>
  <c r="Q28" i="10"/>
  <c r="Q29" i="10"/>
  <c r="Q31" i="10"/>
  <c r="Q32" i="10"/>
  <c r="Q33" i="10"/>
  <c r="Q35" i="10"/>
  <c r="J34" i="10"/>
  <c r="Q34" i="10" s="1"/>
  <c r="J22" i="10"/>
  <c r="J16" i="10"/>
  <c r="Q31" i="16"/>
  <c r="Q32" i="16"/>
  <c r="Q33" i="16"/>
  <c r="Q37" i="16"/>
  <c r="Q38" i="16"/>
  <c r="Q30" i="16"/>
  <c r="Q26" i="16"/>
  <c r="Q11" i="16"/>
  <c r="Q15" i="16"/>
  <c r="Q16" i="16"/>
  <c r="Q17" i="16"/>
  <c r="Q18" i="16"/>
  <c r="J40" i="16"/>
  <c r="J39" i="16"/>
  <c r="J24" i="16"/>
  <c r="J23" i="16"/>
  <c r="J13" i="16"/>
  <c r="Q13" i="16" s="1"/>
  <c r="J38" i="17"/>
  <c r="J37" i="17"/>
  <c r="J28" i="17"/>
  <c r="J38" i="18"/>
  <c r="J35" i="18"/>
  <c r="J17" i="18"/>
  <c r="Q16" i="18"/>
  <c r="Q18" i="18"/>
  <c r="Q19" i="18"/>
  <c r="J12" i="18"/>
  <c r="Q15" i="18"/>
  <c r="H17" i="19"/>
  <c r="H10" i="19"/>
  <c r="H30" i="10"/>
  <c r="Q30" i="10" s="1"/>
  <c r="H22" i="10"/>
  <c r="H10" i="10"/>
  <c r="H34" i="16"/>
  <c r="H36" i="16"/>
  <c r="Q36" i="16" s="1"/>
  <c r="Q39" i="16" l="1"/>
  <c r="Q28" i="17"/>
  <c r="Q17" i="18"/>
  <c r="Q40" i="16"/>
  <c r="H25" i="16"/>
  <c r="Q25" i="16" s="1"/>
  <c r="H23" i="16"/>
  <c r="H12" i="16"/>
  <c r="H10" i="16"/>
  <c r="Q27" i="17"/>
  <c r="H26" i="17"/>
  <c r="H14" i="18"/>
  <c r="F10" i="19" l="1"/>
  <c r="F22" i="10"/>
  <c r="F12" i="10"/>
  <c r="Q12" i="10" s="1"/>
  <c r="F11" i="10"/>
  <c r="Q11" i="10" s="1"/>
  <c r="F12" i="16"/>
  <c r="Q12" i="16" s="1"/>
  <c r="F35" i="16"/>
  <c r="Q35" i="16" s="1"/>
  <c r="F34" i="16"/>
  <c r="Q34" i="16" s="1"/>
  <c r="F24" i="16"/>
  <c r="Q24" i="16" s="1"/>
  <c r="F23" i="16"/>
  <c r="Q23" i="16" s="1"/>
  <c r="F10" i="18"/>
  <c r="F14" i="18"/>
  <c r="Q14" i="18" s="1"/>
  <c r="Q34" i="17"/>
  <c r="Q35" i="17"/>
  <c r="Q36" i="17"/>
  <c r="Q37" i="17"/>
  <c r="Q38" i="17"/>
  <c r="Q39" i="17"/>
  <c r="Q11" i="17"/>
  <c r="Q14" i="17"/>
  <c r="Q15" i="17"/>
  <c r="Q17" i="17"/>
  <c r="Q17" i="10"/>
  <c r="Q16" i="17"/>
  <c r="Q12" i="17"/>
  <c r="B2" i="19"/>
  <c r="B2" i="10"/>
  <c r="B2" i="16"/>
  <c r="Q13" i="17"/>
  <c r="B2" i="17"/>
  <c r="Q13" i="18"/>
  <c r="Q12" i="19"/>
  <c r="Q13" i="19"/>
  <c r="O6" i="19" l="1"/>
  <c r="M6" i="19"/>
  <c r="O6" i="10"/>
  <c r="M6" i="10"/>
  <c r="O6" i="17"/>
  <c r="M6" i="17"/>
  <c r="O6" i="16" l="1"/>
  <c r="M6" i="16"/>
  <c r="Q17" i="19"/>
  <c r="Q18" i="19"/>
  <c r="Q11" i="19"/>
  <c r="K6" i="19"/>
  <c r="K6" i="10"/>
  <c r="K6" i="16"/>
  <c r="K6" i="17"/>
  <c r="I6" i="19"/>
  <c r="I6" i="10"/>
  <c r="I6" i="16"/>
  <c r="I6" i="17" l="1"/>
  <c r="G6" i="19"/>
  <c r="G6" i="10"/>
  <c r="G6" i="16"/>
  <c r="G6" i="17"/>
  <c r="Q11" i="18"/>
  <c r="E6" i="19"/>
  <c r="E6" i="10"/>
  <c r="E6" i="17"/>
  <c r="E6" i="16"/>
  <c r="Q12" i="18"/>
  <c r="Q27" i="10" l="1"/>
  <c r="Q22" i="10"/>
  <c r="Q23" i="17"/>
  <c r="Q24" i="17"/>
  <c r="Q25" i="17"/>
  <c r="Q26" i="17"/>
  <c r="Q33" i="17"/>
  <c r="Q22" i="17"/>
  <c r="Q27" i="18"/>
  <c r="Q10" i="18"/>
  <c r="Q26" i="18"/>
  <c r="Q10" i="19" l="1"/>
  <c r="Q16" i="10" l="1"/>
  <c r="Q13" i="10"/>
  <c r="Q14" i="10"/>
  <c r="Q15" i="10" l="1"/>
  <c r="Q10" i="17"/>
  <c r="Q31" i="18"/>
  <c r="Q25" i="18"/>
  <c r="Q10" i="16"/>
  <c r="Q10" i="10"/>
</calcChain>
</file>

<file path=xl/sharedStrings.xml><?xml version="1.0" encoding="utf-8"?>
<sst xmlns="http://schemas.openxmlformats.org/spreadsheetml/2006/main" count="819" uniqueCount="348">
  <si>
    <t>FELIS HUNGARICA</t>
  </si>
  <si>
    <t>Exhibition</t>
  </si>
  <si>
    <t>Adults</t>
  </si>
  <si>
    <t>Cat</t>
  </si>
  <si>
    <t>Name</t>
  </si>
  <si>
    <t>Owner</t>
  </si>
  <si>
    <t>EMS</t>
  </si>
  <si>
    <t>Neuters</t>
  </si>
  <si>
    <t>Kitten+Junior</t>
  </si>
  <si>
    <t>Total</t>
  </si>
  <si>
    <t>Claudia Haslinger</t>
  </si>
  <si>
    <t>RUS</t>
  </si>
  <si>
    <t>NW</t>
  </si>
  <si>
    <t>NOM</t>
  </si>
  <si>
    <t>BIS</t>
  </si>
  <si>
    <t>BIC</t>
  </si>
  <si>
    <t>Result</t>
  </si>
  <si>
    <t>Point</t>
  </si>
  <si>
    <t>Katarína Báliková</t>
  </si>
  <si>
    <t>Reg. Nr</t>
  </si>
  <si>
    <t>Lidija Gulic</t>
  </si>
  <si>
    <t>MCO n 09 22</t>
  </si>
  <si>
    <t>Nicole Haslinger</t>
  </si>
  <si>
    <t>Reg. Nr.</t>
  </si>
  <si>
    <t>BUR b</t>
  </si>
  <si>
    <t>Reg.nr.</t>
  </si>
  <si>
    <t>Palásti Csilla</t>
  </si>
  <si>
    <t>(HU)FH LO 07711</t>
  </si>
  <si>
    <t>Janka Melisová</t>
  </si>
  <si>
    <t>MCO f 22</t>
  </si>
  <si>
    <t>HCS</t>
  </si>
  <si>
    <t>HCL</t>
  </si>
  <si>
    <t>Angyal László</t>
  </si>
  <si>
    <t>EXO d 03</t>
  </si>
  <si>
    <t>RAG n 03</t>
  </si>
  <si>
    <t>Burst Éva</t>
  </si>
  <si>
    <t>Petra Safárová</t>
  </si>
  <si>
    <t>SPH a 33</t>
  </si>
  <si>
    <t>National winner - House cats</t>
  </si>
  <si>
    <t>National winner - Category IV.</t>
  </si>
  <si>
    <t>National winner - Category III.</t>
  </si>
  <si>
    <t>National winner - Category II.</t>
  </si>
  <si>
    <t>National winner - Category I.</t>
  </si>
  <si>
    <t>BIS ellenfelek (pont/macska)</t>
  </si>
  <si>
    <t>+1</t>
  </si>
  <si>
    <t>Zuzana Molnárová</t>
  </si>
  <si>
    <t>MCO ns</t>
  </si>
  <si>
    <t>Mukli Pálma</t>
  </si>
  <si>
    <t>CRX h</t>
  </si>
  <si>
    <t>Petra Safarova</t>
  </si>
  <si>
    <t>SPH a 32</t>
  </si>
  <si>
    <t>(HU)FH LO 11541</t>
  </si>
  <si>
    <t>(HU)FH LO 06898</t>
  </si>
  <si>
    <t>RAG n 03 21</t>
  </si>
  <si>
    <t>Jutta &amp; Franz Fürst</t>
  </si>
  <si>
    <t>Harmat Attila</t>
  </si>
  <si>
    <t>OSH o</t>
  </si>
  <si>
    <t>Tiffany Jewel of Black Star*SK</t>
  </si>
  <si>
    <t>PER f 03 24</t>
  </si>
  <si>
    <t>PER d 33</t>
  </si>
  <si>
    <t>Juhász Aurélia Emese</t>
  </si>
  <si>
    <t>SBI b</t>
  </si>
  <si>
    <t>SBI a 21</t>
  </si>
  <si>
    <t>Czobor-Szakály Katalin</t>
  </si>
  <si>
    <t>(HU)FH LO 13240</t>
  </si>
  <si>
    <t>BSH g</t>
  </si>
  <si>
    <t>Sanja &amp; Sergej Ivanov</t>
  </si>
  <si>
    <t>BUR g</t>
  </si>
  <si>
    <t>Ekaterina Toptunova</t>
  </si>
  <si>
    <t>SPH f 31</t>
  </si>
  <si>
    <t>Arabella vom Blütengarten</t>
  </si>
  <si>
    <t>(HU)FH LO 13225</t>
  </si>
  <si>
    <t>MCO n</t>
  </si>
  <si>
    <t>Kventin Angel Soul</t>
  </si>
  <si>
    <t>Véghelyi Vilmos</t>
  </si>
  <si>
    <t>(HU)FH LO 13237</t>
  </si>
  <si>
    <t>Elizabeth &amp; Yvonne Suchan</t>
  </si>
  <si>
    <t>(HU)FH LO 13489</t>
  </si>
  <si>
    <t xml:space="preserve">HR*Felis Admiranda Kafka </t>
  </si>
  <si>
    <t>(HU)FH LO 14728</t>
  </si>
  <si>
    <t>MCO d 03 22</t>
  </si>
  <si>
    <t>Anja Fazlić Duh &amp; Semsudin Fazlic</t>
  </si>
  <si>
    <t>(HU)FH LO 13442</t>
  </si>
  <si>
    <t>Dublin von Feuerblume * HU</t>
  </si>
  <si>
    <t>Earth Angel*UA Amir</t>
  </si>
  <si>
    <t>Speedy-Paw HELIOS</t>
  </si>
  <si>
    <t>(HU)FH LO 14933</t>
  </si>
  <si>
    <t>Horváth Zoltán</t>
  </si>
  <si>
    <t>BUR e</t>
  </si>
  <si>
    <t>CHA</t>
  </si>
  <si>
    <t>Yaman Rasta</t>
  </si>
  <si>
    <t>BSC c 02 62</t>
  </si>
  <si>
    <t>Coco Chanel by Black Star*SK</t>
  </si>
  <si>
    <t>FI*Mimosan Atomic War, JW</t>
  </si>
  <si>
    <t>Alfa Romeo by Black Star*SK</t>
  </si>
  <si>
    <t>(HU)FH LO 16088</t>
  </si>
  <si>
    <t>(HU)FH LO 15500</t>
  </si>
  <si>
    <t>(HU)FH LO 16085</t>
  </si>
  <si>
    <t>EXO d</t>
  </si>
  <si>
    <t>PER n</t>
  </si>
  <si>
    <t>(HU)FH LO 15581</t>
  </si>
  <si>
    <t xml:space="preserve">High Fashion de Roissy Royal,JW </t>
  </si>
  <si>
    <t>(HU)FH LO 15509</t>
  </si>
  <si>
    <t>MCO fs 09 22</t>
  </si>
  <si>
    <t>BSH ny 11</t>
  </si>
  <si>
    <t>J&amp;Fan Fan MewoMewo</t>
  </si>
  <si>
    <t>Inna von Feuerblume</t>
  </si>
  <si>
    <t>(HU)FH LO 16276</t>
  </si>
  <si>
    <t>Cheng Lu</t>
  </si>
  <si>
    <t>BSH ny 25</t>
  </si>
  <si>
    <t>BSH e 02 62</t>
  </si>
  <si>
    <t>Apocalyptica Pavarotti</t>
  </si>
  <si>
    <t>OSH n 24</t>
  </si>
  <si>
    <t>OSH o 24</t>
  </si>
  <si>
    <t>Bébel J.P. Belmondo by Black Star*SK</t>
  </si>
  <si>
    <t>(HU)FH LO 16086</t>
  </si>
  <si>
    <t>PER n 01 21 62</t>
  </si>
  <si>
    <t>MCO ns 22</t>
  </si>
  <si>
    <t>Fairy Lunys Danae</t>
  </si>
  <si>
    <t>BLH c 03</t>
  </si>
  <si>
    <t>Zempléni Leopards Amy</t>
  </si>
  <si>
    <t>(HU)FH LO 15920</t>
  </si>
  <si>
    <t>Zempléni Szabolcs</t>
  </si>
  <si>
    <t>BEN n 24 32</t>
  </si>
  <si>
    <t>Izsak Mewo Mewo</t>
  </si>
  <si>
    <t>(HU)FH LO 15942</t>
  </si>
  <si>
    <t>BSH ns 11</t>
  </si>
  <si>
    <t>Imladris Indil Gingerbread</t>
  </si>
  <si>
    <t>Edward Ha-Pa-Zu*SK JW</t>
  </si>
  <si>
    <t>(HU)FH LO12047</t>
  </si>
  <si>
    <t>Natasa Bataia</t>
  </si>
  <si>
    <t>MCO ds 22</t>
  </si>
  <si>
    <t>Royal Esprit Blueberry Muffin</t>
  </si>
  <si>
    <t>(HU)FH LO 16468</t>
  </si>
  <si>
    <t>Just a Heart of Gold Naked Legend's CZ JW</t>
  </si>
  <si>
    <t>Petra Safarová</t>
  </si>
  <si>
    <t>(HU)FH LO 15360</t>
  </si>
  <si>
    <t>(HU)FH LO 15063</t>
  </si>
  <si>
    <t>(HU)FH LO 11379</t>
  </si>
  <si>
    <t>(HU)FH LO 15807</t>
  </si>
  <si>
    <t>(HU)FH LO 16297</t>
  </si>
  <si>
    <t>(HU)FH LO 15336</t>
  </si>
  <si>
    <t>(HU)FH LO 16151</t>
  </si>
  <si>
    <t>SC BRIANNA Ha-Pa-Zu*SK JW</t>
  </si>
  <si>
    <t>NW22 SP IC Fedor Fabiosson of Black Star*SK JW DSM</t>
  </si>
  <si>
    <t xml:space="preserve">IC IP Chantal Ratiére de Luxe, CZ </t>
  </si>
  <si>
    <t xml:space="preserve">IC Hero-in Naked Legend's*CZ JW </t>
  </si>
  <si>
    <t xml:space="preserve">SC IP Nefrael Elizabeth*UA JW,DSM,DVM </t>
  </si>
  <si>
    <t>HU*Shagio-Chen Barack</t>
  </si>
  <si>
    <t>Bp. 2024.04.06</t>
  </si>
  <si>
    <t>Bp. 2023.04.07</t>
  </si>
  <si>
    <t>NOM,BIS</t>
  </si>
  <si>
    <t>NOM,BIS,BIC</t>
  </si>
  <si>
    <t>RO*POPDOLLS RAGNAR LODBROK</t>
  </si>
  <si>
    <t>(HU)FH LO 17046</t>
  </si>
  <si>
    <t>RAG a 03</t>
  </si>
  <si>
    <t>Caspian's Equilibrium JW DVM</t>
  </si>
  <si>
    <t>(HU) FH LO 04405</t>
  </si>
  <si>
    <t>Lenka Belaková</t>
  </si>
  <si>
    <t>HR*Felis Admiranda Porsche</t>
  </si>
  <si>
    <t>(HU)FH LO 10752</t>
  </si>
  <si>
    <t>A  FLASHPAW'S  PRINCIPESSA</t>
  </si>
  <si>
    <t xml:space="preserve">(HU)FH LO 10092   </t>
  </si>
  <si>
    <t>HR*Felis Admiranda Witch Of Grich</t>
  </si>
  <si>
    <t>(HU)FH LO 06509</t>
  </si>
  <si>
    <t>Orca Vanavara</t>
  </si>
  <si>
    <t>(HU)FH LO 16723</t>
  </si>
  <si>
    <t>Zuzana Vargová</t>
  </si>
  <si>
    <t>NEM n 21</t>
  </si>
  <si>
    <t>Chili Pepper of Black Amazon, CZ</t>
  </si>
  <si>
    <t>(HU) FH LO 11936</t>
  </si>
  <si>
    <t>BSH f</t>
  </si>
  <si>
    <t>IT*Lacay Blue Falcon</t>
  </si>
  <si>
    <t>(HU)FH LO 11325</t>
  </si>
  <si>
    <t>Tolna Marianna</t>
  </si>
  <si>
    <t>OLA MewoMewo</t>
  </si>
  <si>
    <t>(HU) FH LO17089</t>
  </si>
  <si>
    <t>Julia von Feuerblume</t>
  </si>
  <si>
    <t>(HU)FH LO 16803</t>
  </si>
  <si>
    <t>BSH j 02 62</t>
  </si>
  <si>
    <t>Royal Esprit Fahrenheit</t>
  </si>
  <si>
    <t>(HU)FH LO 16863</t>
  </si>
  <si>
    <t>SI*Rexenia Curly Dennis</t>
  </si>
  <si>
    <t>(HU)FH RX 16486</t>
  </si>
  <si>
    <t>SRL ns 03 24</t>
  </si>
  <si>
    <t>Boyard Esma</t>
  </si>
  <si>
    <t>(HU)FH LO 15630</t>
  </si>
  <si>
    <t>Portmans Silva</t>
  </si>
  <si>
    <t>(HU)FH LO 14072</t>
  </si>
  <si>
    <t>SPH f 03</t>
  </si>
  <si>
    <t>(HU)FH LO 15230</t>
  </si>
  <si>
    <t>HU*PannonRex BóBiTa</t>
  </si>
  <si>
    <t>(HU)FH LO 16657</t>
  </si>
  <si>
    <t>CSX n 33</t>
  </si>
  <si>
    <t xml:space="preserve">Fahrenheit Ha-Pa-Zu*SK </t>
  </si>
  <si>
    <t>(HU)FH LO 16333</t>
  </si>
  <si>
    <t>SPH n 03</t>
  </si>
  <si>
    <t>HU*Shagio-Chen Cérna</t>
  </si>
  <si>
    <t>(HU)FH LO 17151</t>
  </si>
  <si>
    <t>OSH f 24</t>
  </si>
  <si>
    <t>FI*Ballawhane Mystery Man</t>
  </si>
  <si>
    <t>(HU)FH LO 16970</t>
  </si>
  <si>
    <t>Rasto Stefánik</t>
  </si>
  <si>
    <t>OLH n 24</t>
  </si>
  <si>
    <t>Dnepra's Deadly Worm Goliath</t>
  </si>
  <si>
    <t>Sl*Dalmatian Princess Severina</t>
  </si>
  <si>
    <t>Persiland Blue-Bell</t>
  </si>
  <si>
    <t>(HU)FH RX 17114</t>
  </si>
  <si>
    <t>PER g</t>
  </si>
  <si>
    <t>Fallen Angel de Roissy Royal</t>
  </si>
  <si>
    <t xml:space="preserve">HU*Nordic Verden Panama Geisha </t>
  </si>
  <si>
    <t>(HU) FH LO 10450</t>
  </si>
  <si>
    <t>Cziráki Katalin Virág</t>
  </si>
  <si>
    <t>NFO n 22</t>
  </si>
  <si>
    <t>HR*Felis Admiranda Luminata JW</t>
  </si>
  <si>
    <t>(HU)FH LO 13409</t>
  </si>
  <si>
    <t>MCO f 03 22</t>
  </si>
  <si>
    <t xml:space="preserve">Felis Admiranda Mozart </t>
  </si>
  <si>
    <t>(HU)FH LO 09089</t>
  </si>
  <si>
    <t>MCO d 09 22</t>
  </si>
  <si>
    <t>Caspian's Zippy Batman</t>
  </si>
  <si>
    <t>(HU)FH LO 16911</t>
  </si>
  <si>
    <t>MCO n 09 23</t>
  </si>
  <si>
    <t xml:space="preserve">HU*Nordic Verden Caroline Ingalls </t>
  </si>
  <si>
    <t>(HU)FH LO 16343</t>
  </si>
  <si>
    <t>IT* Lotti Della Francigena</t>
  </si>
  <si>
    <t>(HU)FH LO 17115</t>
  </si>
  <si>
    <t>Benkő Benedekné</t>
  </si>
  <si>
    <t>A Flashpaw's Obsession</t>
  </si>
  <si>
    <t xml:space="preserve">(HU)FH LO 16331  </t>
  </si>
  <si>
    <t>Győr 2024.10.05</t>
  </si>
  <si>
    <t>Győr 2024.10.06</t>
  </si>
  <si>
    <t>Domoszlói-Vadász Dolores</t>
  </si>
  <si>
    <t>(HU)FH LO 12907</t>
  </si>
  <si>
    <t>PER n 33</t>
  </si>
  <si>
    <t>Supersweet Woodstock</t>
  </si>
  <si>
    <t>(HU)FH RX 16663</t>
  </si>
  <si>
    <t>Re-Da Diamond Bonnie</t>
  </si>
  <si>
    <t>(HU)FH LO 17096</t>
  </si>
  <si>
    <t>PER g 33</t>
  </si>
  <si>
    <t>WabiSabi Doll's Nefertiti</t>
  </si>
  <si>
    <t>(HU)FH LO 17659</t>
  </si>
  <si>
    <t>Ján Kocman</t>
  </si>
  <si>
    <t>Blue Saphire vom Blütengarten*A</t>
  </si>
  <si>
    <t>Tigerly vom Blütengarten*A</t>
  </si>
  <si>
    <t xml:space="preserve">SBI a </t>
  </si>
  <si>
    <t>(HU)FH LO 17852</t>
  </si>
  <si>
    <t>(HU)FH LO 17853</t>
  </si>
  <si>
    <t xml:space="preserve">X-Factor A Star Coon JW </t>
  </si>
  <si>
    <t xml:space="preserve">Caspian's Zippy Batman </t>
  </si>
  <si>
    <t xml:space="preserve">HU*Nordic Verden Trygg </t>
  </si>
  <si>
    <t>(HU)FH LO 11760</t>
  </si>
  <si>
    <t>NFO nt 22</t>
  </si>
  <si>
    <t xml:space="preserve">A FLASHPAW'S Un'Emozione Per Sempre </t>
  </si>
  <si>
    <t xml:space="preserve">A FLASHPAW'S Una Storia Importante JW </t>
  </si>
  <si>
    <t xml:space="preserve">(HU)FH LO 17460 </t>
  </si>
  <si>
    <t>(HU)FH LO 17459</t>
  </si>
  <si>
    <t>MCO f 09 25</t>
  </si>
  <si>
    <t xml:space="preserve">Brita Nordic Shadow*SK </t>
  </si>
  <si>
    <t xml:space="preserve">Clementina Nordic Shadow*SK </t>
  </si>
  <si>
    <t>(HU) FH LO 16971</t>
  </si>
  <si>
    <t xml:space="preserve">(HU) FH LO 17768 </t>
  </si>
  <si>
    <t>NFO f 03 24</t>
  </si>
  <si>
    <t>NFO w 62</t>
  </si>
  <si>
    <t>Giselle of Charming Brits</t>
  </si>
  <si>
    <t>(HU)FH LO 18275</t>
  </si>
  <si>
    <t>Claudia Putschögl</t>
  </si>
  <si>
    <t>BSH p</t>
  </si>
  <si>
    <t>Blue Melody Bizet</t>
  </si>
  <si>
    <t>(HU) FH LO 16890</t>
  </si>
  <si>
    <t>Meowmar's Oh My Gizmo DSM DSW</t>
  </si>
  <si>
    <t>(HU)FH LO 03843</t>
  </si>
  <si>
    <t>Markéta Bilková</t>
  </si>
  <si>
    <t>BUR n</t>
  </si>
  <si>
    <t>(HU)FH LO 13477</t>
  </si>
  <si>
    <t xml:space="preserve">(HU)FH LO 01659  </t>
  </si>
  <si>
    <t>Ladybug von Feuerblume</t>
  </si>
  <si>
    <t>(HU) FH LO 17126</t>
  </si>
  <si>
    <t>BSH c</t>
  </si>
  <si>
    <t>Royal Esprit Queen of Magic</t>
  </si>
  <si>
    <t>Royal Esprit Cloud Jumper</t>
  </si>
  <si>
    <t>(HU) FH LO 17457</t>
  </si>
  <si>
    <t>(HU) FH LO 17314</t>
  </si>
  <si>
    <t>Alibi von Bestensee, CZ DSM</t>
  </si>
  <si>
    <t>(HU) FH LO 10765</t>
  </si>
  <si>
    <t xml:space="preserve">Silva Angelus Syrax </t>
  </si>
  <si>
    <t>(HU) FH LO 17361</t>
  </si>
  <si>
    <t>CRX n</t>
  </si>
  <si>
    <t>HU*Shagio-Chen Camille</t>
  </si>
  <si>
    <t>OSH b 24</t>
  </si>
  <si>
    <t>(HU) FH LO 17645</t>
  </si>
  <si>
    <t xml:space="preserve">A Flashpaw's Fashion Victim JW </t>
  </si>
  <si>
    <t>Lamberetti's Tomokokusi</t>
  </si>
  <si>
    <t>(HU)FH LO 18276</t>
  </si>
  <si>
    <t>Orlando Sideris PL</t>
  </si>
  <si>
    <t>(HU) FH LO 17963</t>
  </si>
  <si>
    <t xml:space="preserve">Oderie Svetskaya Zabava*BY JW </t>
  </si>
  <si>
    <t>(HU)FH LO 09174</t>
  </si>
  <si>
    <t>EXO a</t>
  </si>
  <si>
    <t>Bp. 2024.12.14</t>
  </si>
  <si>
    <t>Bp. 2024.12.15</t>
  </si>
  <si>
    <t>Vincent van Gogh by Black Star*SK</t>
  </si>
  <si>
    <t>(HU)FH LO 17778</t>
  </si>
  <si>
    <t>Persiland Flame</t>
  </si>
  <si>
    <t>PER d 24</t>
  </si>
  <si>
    <t>Hieronymus Bosch by Black Star*SK</t>
  </si>
  <si>
    <t>(HU)FH LO 17780</t>
  </si>
  <si>
    <t>PER n 22</t>
  </si>
  <si>
    <t xml:space="preserve">HR*Felis Admiranda Sissy </t>
  </si>
  <si>
    <t>(HU)FH LO 15896</t>
  </si>
  <si>
    <t>MCO fs 23</t>
  </si>
  <si>
    <t>Ursus Pasja *PL</t>
  </si>
  <si>
    <t>(HU) FH LO 18269</t>
  </si>
  <si>
    <t>BSH e</t>
  </si>
  <si>
    <t>Mon Cheri von Feuerblume</t>
  </si>
  <si>
    <t>(HU) FH LO 17946</t>
  </si>
  <si>
    <t>Xabella MewoMewo</t>
  </si>
  <si>
    <t>(HU)FH LO 18126</t>
  </si>
  <si>
    <t>Origo von Feuerblume</t>
  </si>
  <si>
    <t>(HU) FH LO 17958</t>
  </si>
  <si>
    <t>BSH j 03</t>
  </si>
  <si>
    <t>Okonor Belphegor</t>
  </si>
  <si>
    <t>(HU)FH LO 15041</t>
  </si>
  <si>
    <t>Németh László</t>
  </si>
  <si>
    <t xml:space="preserve">Silva Angelus Flower of Hope </t>
  </si>
  <si>
    <t xml:space="preserve">HU*PannonRex CsigaBiga </t>
  </si>
  <si>
    <t>(HU) FH LO 17366</t>
  </si>
  <si>
    <t>(HU)FH LO 18175</t>
  </si>
  <si>
    <t>CRX b 09</t>
  </si>
  <si>
    <t>CRX f</t>
  </si>
  <si>
    <t>HU* Ráckevei Drazsé</t>
  </si>
  <si>
    <t>(HU)FH LO 14702</t>
  </si>
  <si>
    <t>PER f</t>
  </si>
  <si>
    <t>WabiSabi Doll's NUMBER ONE</t>
  </si>
  <si>
    <t>HU FH LO 17655</t>
  </si>
  <si>
    <t xml:space="preserve">Frozen Eyes Tiffany </t>
  </si>
  <si>
    <t>(HU) FH LO 12267</t>
  </si>
  <si>
    <t>MCO f</t>
  </si>
  <si>
    <t>HR*Felis Admiranda Be My Baby</t>
  </si>
  <si>
    <t>(HU)FH LO 18215</t>
  </si>
  <si>
    <t>MCO n 03</t>
  </si>
  <si>
    <t xml:space="preserve">Zafira A Star Coon </t>
  </si>
  <si>
    <t>(HU)FH LO 17446</t>
  </si>
  <si>
    <t>Obama von Feuerblume</t>
  </si>
  <si>
    <t>(HU) FH LO 17954</t>
  </si>
  <si>
    <t>Bíró Alexandra Debóra</t>
  </si>
  <si>
    <t>(HU)FH LO 18277</t>
  </si>
  <si>
    <t>HU*PannonRex EmoJi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</si>
</sst>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405]yyyy\.\-mmm\.\-d\.;@"/>
    <numFmt numFmtId="165" formatCode="#,##0\ ;\-#,##0_-;_-* &quot; -  &quot;;_-@_-"/>
    <numFmt numFmtId="166" formatCode="#,##0\ &quot;€&quot;"/>
    <numFmt numFmtId="167" formatCode="0000\-00\-00"/>
  </numFmts>
  <fonts count="8" x14ac:knownFonts="1">
    <font>
      <sz val="10"/>
      <name val="Tahoma"/>
      <family val="2"/>
    </font>
    <font>
      <sz val="10"/>
      <name val="Arial"/>
      <family val="2"/>
      <charset val="238"/>
    </font>
    <font>
      <sz val="10"/>
      <name val="Tahoma"/>
      <family val="2"/>
    </font>
    <font>
      <sz val="9"/>
      <name val="Tahoma"/>
      <family val="2"/>
      <charset val="238"/>
    </font>
    <font>
      <sz val="10"/>
      <name val="Tahoma"/>
      <family val="2"/>
      <charset val="238"/>
    </font>
    <font>
      <b/>
      <sz val="9"/>
      <name val="Tahoma"/>
      <family val="2"/>
      <charset val="238"/>
    </font>
    <font>
      <sz val="8"/>
      <name val="Tahoma"/>
      <family val="2"/>
    </font>
    <font>
      <sz val="9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5">
    <xf numFmtId="3" fontId="0" fillId="0" borderId="0"/>
    <xf numFmtId="165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167" fontId="3" fillId="0" borderId="0" applyFont="0" applyFill="0" applyBorder="0" applyAlignment="0" applyProtection="0"/>
    <xf numFmtId="166" fontId="1" fillId="0" borderId="0" applyFont="0" applyFill="0" applyBorder="0" applyAlignment="0" applyProtection="0"/>
  </cellStyleXfs>
  <cellXfs count="44">
    <xf numFmtId="3" fontId="0" fillId="0" borderId="0" xfId="0"/>
    <xf numFmtId="165" fontId="3" fillId="0" borderId="0" xfId="1"/>
    <xf numFmtId="0" fontId="3" fillId="0" borderId="0" xfId="1" applyNumberFormat="1"/>
    <xf numFmtId="165" fontId="5" fillId="0" borderId="0" xfId="1" applyFont="1"/>
    <xf numFmtId="165" fontId="5" fillId="0" borderId="5" xfId="1" applyFont="1" applyBorder="1" applyAlignment="1">
      <alignment horizontal="center"/>
    </xf>
    <xf numFmtId="165" fontId="5" fillId="0" borderId="0" xfId="1" applyFont="1" applyBorder="1" applyAlignment="1">
      <alignment horizontal="center"/>
    </xf>
    <xf numFmtId="165" fontId="5" fillId="0" borderId="8" xfId="1" applyFont="1" applyBorder="1" applyAlignment="1">
      <alignment horizontal="center"/>
    </xf>
    <xf numFmtId="165" fontId="5" fillId="0" borderId="10" xfId="1" applyFont="1" applyBorder="1" applyAlignment="1">
      <alignment horizontal="center"/>
    </xf>
    <xf numFmtId="165" fontId="3" fillId="0" borderId="1" xfId="1" applyBorder="1"/>
    <xf numFmtId="165" fontId="3" fillId="0" borderId="0" xfId="1" applyBorder="1"/>
    <xf numFmtId="165" fontId="5" fillId="0" borderId="2" xfId="1" applyFont="1" applyBorder="1"/>
    <xf numFmtId="165" fontId="5" fillId="0" borderId="1" xfId="1" applyFont="1" applyBorder="1"/>
    <xf numFmtId="165" fontId="3" fillId="0" borderId="1" xfId="1" applyFill="1" applyBorder="1"/>
    <xf numFmtId="165" fontId="5" fillId="0" borderId="13" xfId="1" applyFont="1" applyBorder="1" applyAlignment="1">
      <alignment horizontal="center"/>
    </xf>
    <xf numFmtId="165" fontId="5" fillId="0" borderId="0" xfId="1" applyFont="1" applyBorder="1"/>
    <xf numFmtId="165" fontId="3" fillId="0" borderId="0" xfId="1" applyFill="1"/>
    <xf numFmtId="165" fontId="5" fillId="0" borderId="6" xfId="1" applyFont="1" applyBorder="1" applyAlignment="1">
      <alignment horizontal="center"/>
    </xf>
    <xf numFmtId="165" fontId="5" fillId="0" borderId="5" xfId="1" applyFont="1" applyBorder="1" applyAlignment="1">
      <alignment horizontal="center" vertical="center"/>
    </xf>
    <xf numFmtId="165" fontId="5" fillId="0" borderId="6" xfId="1" applyFont="1" applyBorder="1" applyAlignment="1">
      <alignment horizontal="center" vertical="center"/>
    </xf>
    <xf numFmtId="165" fontId="5" fillId="2" borderId="1" xfId="1" applyFont="1" applyFill="1" applyBorder="1"/>
    <xf numFmtId="165" fontId="5" fillId="0" borderId="1" xfId="1" applyFont="1" applyFill="1" applyBorder="1"/>
    <xf numFmtId="165" fontId="4" fillId="0" borderId="1" xfId="1" applyFont="1" applyFill="1" applyBorder="1"/>
    <xf numFmtId="165" fontId="5" fillId="0" borderId="2" xfId="1" applyFont="1" applyFill="1" applyBorder="1"/>
    <xf numFmtId="165" fontId="5" fillId="0" borderId="0" xfId="1" applyFont="1" applyFill="1" applyBorder="1"/>
    <xf numFmtId="49" fontId="3" fillId="0" borderId="0" xfId="1" applyNumberFormat="1" applyAlignment="1">
      <alignment horizontal="right"/>
    </xf>
    <xf numFmtId="165" fontId="5" fillId="0" borderId="11" xfId="1" applyFont="1" applyFill="1" applyBorder="1"/>
    <xf numFmtId="165" fontId="3" fillId="2" borderId="1" xfId="1" applyFill="1" applyBorder="1"/>
    <xf numFmtId="165" fontId="3" fillId="0" borderId="1" xfId="1" applyFont="1" applyFill="1" applyBorder="1"/>
    <xf numFmtId="165" fontId="3" fillId="0" borderId="0" xfId="1" applyFont="1"/>
    <xf numFmtId="165" fontId="3" fillId="2" borderId="1" xfId="1" applyFont="1" applyFill="1" applyBorder="1"/>
    <xf numFmtId="3" fontId="7" fillId="2" borderId="1" xfId="0" applyFont="1" applyFill="1" applyBorder="1"/>
    <xf numFmtId="3" fontId="7" fillId="0" borderId="1" xfId="0" applyFont="1" applyBorder="1"/>
    <xf numFmtId="3" fontId="0" fillId="0" borderId="14" xfId="0" applyBorder="1" applyAlignment="1">
      <alignment horizontal="center"/>
    </xf>
    <xf numFmtId="165" fontId="5" fillId="0" borderId="3" xfId="1" applyFont="1" applyBorder="1" applyAlignment="1">
      <alignment horizontal="center" vertical="center" wrapText="1"/>
    </xf>
    <xf numFmtId="165" fontId="5" fillId="0" borderId="4" xfId="1" applyFont="1" applyBorder="1" applyAlignment="1">
      <alignment horizontal="center" vertical="center" wrapText="1"/>
    </xf>
    <xf numFmtId="165" fontId="5" fillId="0" borderId="11" xfId="1" applyFont="1" applyBorder="1" applyAlignment="1">
      <alignment horizontal="center" vertical="center"/>
    </xf>
    <xf numFmtId="165" fontId="5" fillId="0" borderId="12" xfId="1" applyFont="1" applyBorder="1" applyAlignment="1">
      <alignment horizontal="center" vertical="center"/>
    </xf>
    <xf numFmtId="165" fontId="5" fillId="0" borderId="3" xfId="1" applyFont="1" applyBorder="1" applyAlignment="1">
      <alignment horizontal="center"/>
    </xf>
    <xf numFmtId="165" fontId="5" fillId="0" borderId="15" xfId="1" applyFont="1" applyBorder="1" applyAlignment="1">
      <alignment horizontal="center"/>
    </xf>
    <xf numFmtId="165" fontId="5" fillId="0" borderId="7" xfId="1" applyFont="1" applyBorder="1" applyAlignment="1">
      <alignment horizontal="center"/>
    </xf>
    <xf numFmtId="165" fontId="5" fillId="0" borderId="9" xfId="1" applyFont="1" applyBorder="1" applyAlignment="1">
      <alignment horizontal="center"/>
    </xf>
    <xf numFmtId="165" fontId="5" fillId="0" borderId="4" xfId="1" applyFont="1" applyBorder="1" applyAlignment="1">
      <alignment horizontal="center"/>
    </xf>
    <xf numFmtId="165" fontId="5" fillId="0" borderId="3" xfId="1" applyFont="1" applyBorder="1" applyAlignment="1">
      <alignment horizontal="center" vertical="center"/>
    </xf>
    <xf numFmtId="165" fontId="5" fillId="0" borderId="4" xfId="1" applyFont="1" applyBorder="1" applyAlignment="1">
      <alignment horizontal="center" vertical="center"/>
    </xf>
  </cellXfs>
  <cellStyles count="5">
    <cellStyle name="Date" xfId="2" xr:uid="{00000000-0005-0000-0000-000000000000}"/>
    <cellStyle name="Date2" xfId="3" xr:uid="{00000000-0005-0000-0000-000001000000}"/>
    <cellStyle name="Euro" xfId="4" xr:uid="{00000000-0005-0000-0000-000002000000}"/>
    <cellStyle name="Ezres [0]" xfId="1" builtinId="6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39997558519241921"/>
    <pageSetUpPr fitToPage="1"/>
  </sheetPr>
  <dimension ref="A1:Q49"/>
  <sheetViews>
    <sheetView zoomScale="75" zoomScaleNormal="75" workbookViewId="0">
      <pane xSplit="4" ySplit="7" topLeftCell="E8" activePane="bottomRight" state="frozen"/>
      <selection pane="topRight" activeCell="E1" sqref="E1"/>
      <selection pane="bottomLeft" activeCell="A8" sqref="A8"/>
      <selection pane="bottomRight" activeCell="N39" sqref="N39"/>
    </sheetView>
  </sheetViews>
  <sheetFormatPr defaultColWidth="12.6640625" defaultRowHeight="11.4" outlineLevelCol="1" x14ac:dyDescent="0.2"/>
  <cols>
    <col min="1" max="1" width="46.6640625" style="1" customWidth="1"/>
    <col min="2" max="2" width="16.33203125" style="1" customWidth="1"/>
    <col min="3" max="3" width="22.6640625" style="1" bestFit="1" customWidth="1"/>
    <col min="4" max="4" width="13.5546875" style="1" customWidth="1"/>
    <col min="5" max="5" width="11.6640625" style="1" customWidth="1" outlineLevel="1"/>
    <col min="6" max="6" width="9.44140625" style="1" customWidth="1"/>
    <col min="7" max="7" width="11.88671875" style="1" customWidth="1" outlineLevel="1"/>
    <col min="8" max="8" width="8.33203125" style="1" customWidth="1"/>
    <col min="9" max="9" width="11.6640625" style="1" customWidth="1" outlineLevel="1"/>
    <col min="10" max="10" width="10.5546875" style="1" customWidth="1"/>
    <col min="11" max="11" width="12.6640625" style="1" customWidth="1" outlineLevel="1"/>
    <col min="12" max="12" width="8.88671875" style="1" customWidth="1"/>
    <col min="13" max="13" width="11.6640625" style="1" customWidth="1" outlineLevel="1"/>
    <col min="14" max="14" width="9" style="1" customWidth="1"/>
    <col min="15" max="15" width="11.88671875" style="1" customWidth="1" outlineLevel="1"/>
    <col min="16" max="16" width="7.5546875" style="1" customWidth="1"/>
    <col min="17" max="17" width="9.33203125" style="1" customWidth="1"/>
    <col min="18" max="16384" width="12.6640625" style="1"/>
  </cols>
  <sheetData>
    <row r="1" spans="1:17" s="2" customFormat="1" ht="21" customHeight="1" x14ac:dyDescent="0.2">
      <c r="A1" s="3" t="s">
        <v>0</v>
      </c>
      <c r="B1" s="3"/>
      <c r="C1" s="1"/>
      <c r="D1" s="1"/>
    </row>
    <row r="2" spans="1:17" s="2" customFormat="1" ht="14.25" customHeight="1" x14ac:dyDescent="0.2">
      <c r="A2" s="3" t="s">
        <v>42</v>
      </c>
      <c r="B2" s="3">
        <v>2024</v>
      </c>
      <c r="C2" s="1"/>
      <c r="D2" s="1"/>
    </row>
    <row r="3" spans="1:17" s="2" customFormat="1" ht="14.25" customHeight="1" x14ac:dyDescent="0.2">
      <c r="A3" s="3"/>
      <c r="B3" s="3"/>
      <c r="C3" s="1"/>
      <c r="D3" s="1"/>
    </row>
    <row r="5" spans="1:17" ht="12" thickBot="1" x14ac:dyDescent="0.25">
      <c r="E5" s="3" t="s">
        <v>1</v>
      </c>
    </row>
    <row r="6" spans="1:17" x14ac:dyDescent="0.2">
      <c r="A6" s="37" t="s">
        <v>3</v>
      </c>
      <c r="B6" s="38"/>
      <c r="C6" s="39"/>
      <c r="D6" s="40"/>
      <c r="E6" s="33" t="s">
        <v>149</v>
      </c>
      <c r="F6" s="34"/>
      <c r="G6" s="33" t="s">
        <v>150</v>
      </c>
      <c r="H6" s="34"/>
      <c r="I6" s="33" t="s">
        <v>230</v>
      </c>
      <c r="J6" s="34"/>
      <c r="K6" s="33" t="s">
        <v>231</v>
      </c>
      <c r="L6" s="34"/>
      <c r="M6" s="37" t="s">
        <v>299</v>
      </c>
      <c r="N6" s="41"/>
      <c r="O6" s="37" t="s">
        <v>300</v>
      </c>
      <c r="P6" s="41"/>
      <c r="Q6" s="35" t="s">
        <v>9</v>
      </c>
    </row>
    <row r="7" spans="1:17" ht="12" thickBot="1" x14ac:dyDescent="0.25">
      <c r="A7" s="4" t="s">
        <v>4</v>
      </c>
      <c r="B7" s="13" t="s">
        <v>19</v>
      </c>
      <c r="C7" s="6" t="s">
        <v>5</v>
      </c>
      <c r="D7" s="7" t="s">
        <v>6</v>
      </c>
      <c r="E7" s="4" t="s">
        <v>16</v>
      </c>
      <c r="F7" s="16" t="s">
        <v>17</v>
      </c>
      <c r="G7" s="4" t="s">
        <v>16</v>
      </c>
      <c r="H7" s="16" t="s">
        <v>17</v>
      </c>
      <c r="I7" s="4" t="s">
        <v>16</v>
      </c>
      <c r="J7" s="16" t="s">
        <v>17</v>
      </c>
      <c r="K7" s="4" t="s">
        <v>16</v>
      </c>
      <c r="L7" s="16" t="s">
        <v>17</v>
      </c>
      <c r="M7" s="4" t="s">
        <v>16</v>
      </c>
      <c r="N7" s="16" t="s">
        <v>17</v>
      </c>
      <c r="O7" s="4" t="s">
        <v>16</v>
      </c>
      <c r="P7" s="16" t="s">
        <v>17</v>
      </c>
      <c r="Q7" s="36"/>
    </row>
    <row r="8" spans="1:17" ht="12" thickBot="1" x14ac:dyDescent="0.25">
      <c r="A8" s="5"/>
      <c r="B8" s="5"/>
      <c r="C8" s="5"/>
      <c r="D8" s="5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</row>
    <row r="9" spans="1:17" ht="12" thickBot="1" x14ac:dyDescent="0.25">
      <c r="A9" s="10" t="s">
        <v>2</v>
      </c>
      <c r="B9" s="14"/>
    </row>
    <row r="10" spans="1:17" s="28" customFormat="1" ht="11.4" customHeight="1" x14ac:dyDescent="0.2">
      <c r="A10" s="27" t="s">
        <v>143</v>
      </c>
      <c r="B10" s="27" t="s">
        <v>75</v>
      </c>
      <c r="C10" s="27" t="s">
        <v>45</v>
      </c>
      <c r="D10" s="27" t="s">
        <v>53</v>
      </c>
      <c r="E10" s="27" t="s">
        <v>152</v>
      </c>
      <c r="F10" s="27">
        <f>20+10+5+1</f>
        <v>36</v>
      </c>
      <c r="G10" s="27"/>
      <c r="H10" s="27"/>
      <c r="I10" s="27"/>
      <c r="J10" s="27"/>
      <c r="K10" s="27"/>
      <c r="L10" s="27"/>
      <c r="M10" s="27" t="s">
        <v>151</v>
      </c>
      <c r="N10" s="27">
        <f>20+10+1</f>
        <v>31</v>
      </c>
      <c r="O10" s="27" t="s">
        <v>151</v>
      </c>
      <c r="P10" s="27">
        <f>20+10+2</f>
        <v>32</v>
      </c>
      <c r="Q10" s="20">
        <f t="shared" ref="Q10:Q19" si="0">SUM(E10:P10)</f>
        <v>99</v>
      </c>
    </row>
    <row r="11" spans="1:17" s="28" customFormat="1" ht="11.4" customHeight="1" x14ac:dyDescent="0.2">
      <c r="A11" s="27" t="s">
        <v>73</v>
      </c>
      <c r="B11" s="27" t="s">
        <v>77</v>
      </c>
      <c r="C11" s="27" t="s">
        <v>74</v>
      </c>
      <c r="D11" s="27" t="s">
        <v>62</v>
      </c>
      <c r="E11" s="27" t="s">
        <v>13</v>
      </c>
      <c r="F11" s="27">
        <v>20</v>
      </c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0">
        <f t="shared" si="0"/>
        <v>20</v>
      </c>
    </row>
    <row r="12" spans="1:17" s="28" customFormat="1" ht="11.4" customHeight="1" x14ac:dyDescent="0.2">
      <c r="A12" s="26" t="s">
        <v>93</v>
      </c>
      <c r="B12" s="26" t="s">
        <v>96</v>
      </c>
      <c r="C12" s="26" t="s">
        <v>18</v>
      </c>
      <c r="D12" s="26" t="s">
        <v>99</v>
      </c>
      <c r="E12" s="29" t="s">
        <v>13</v>
      </c>
      <c r="F12" s="29">
        <v>20</v>
      </c>
      <c r="G12" s="29" t="s">
        <v>13</v>
      </c>
      <c r="H12" s="29">
        <v>20</v>
      </c>
      <c r="I12" s="29" t="s">
        <v>151</v>
      </c>
      <c r="J12" s="29">
        <f>20+10+2</f>
        <v>32</v>
      </c>
      <c r="K12" s="29" t="s">
        <v>151</v>
      </c>
      <c r="L12" s="29">
        <f>20+10+2</f>
        <v>32</v>
      </c>
      <c r="M12" s="29" t="s">
        <v>152</v>
      </c>
      <c r="N12" s="29">
        <f>20+10+5+2</f>
        <v>37</v>
      </c>
      <c r="O12" s="29" t="s">
        <v>152</v>
      </c>
      <c r="P12" s="29">
        <f>20+10+5+1</f>
        <v>36</v>
      </c>
      <c r="Q12" s="19">
        <f t="shared" si="0"/>
        <v>177</v>
      </c>
    </row>
    <row r="13" spans="1:17" s="28" customFormat="1" ht="11.4" customHeight="1" x14ac:dyDescent="0.2">
      <c r="A13" s="12" t="s">
        <v>84</v>
      </c>
      <c r="B13" s="12" t="s">
        <v>136</v>
      </c>
      <c r="C13" s="12" t="s">
        <v>60</v>
      </c>
      <c r="D13" s="12" t="s">
        <v>59</v>
      </c>
      <c r="E13" s="27" t="s">
        <v>13</v>
      </c>
      <c r="F13" s="27">
        <v>20</v>
      </c>
      <c r="G13" s="27" t="s">
        <v>13</v>
      </c>
      <c r="H13" s="27">
        <v>20</v>
      </c>
      <c r="I13" s="27"/>
      <c r="J13" s="27"/>
      <c r="K13" s="27"/>
      <c r="L13" s="27"/>
      <c r="M13" s="27"/>
      <c r="N13" s="27"/>
      <c r="O13" s="27"/>
      <c r="P13" s="27"/>
      <c r="Q13" s="20">
        <f t="shared" si="0"/>
        <v>40</v>
      </c>
    </row>
    <row r="14" spans="1:17" s="28" customFormat="1" ht="11.4" customHeight="1" x14ac:dyDescent="0.2">
      <c r="A14" s="12" t="s">
        <v>128</v>
      </c>
      <c r="B14" s="12" t="s">
        <v>137</v>
      </c>
      <c r="C14" s="12" t="s">
        <v>45</v>
      </c>
      <c r="D14" s="12" t="s">
        <v>34</v>
      </c>
      <c r="E14" s="27" t="s">
        <v>151</v>
      </c>
      <c r="F14" s="27">
        <f>20+10+3</f>
        <v>33</v>
      </c>
      <c r="G14" s="27" t="s">
        <v>151</v>
      </c>
      <c r="H14" s="27">
        <f>20+10+3</f>
        <v>33</v>
      </c>
      <c r="I14" s="27"/>
      <c r="J14" s="27"/>
      <c r="K14" s="27"/>
      <c r="L14" s="27"/>
      <c r="M14" s="27"/>
      <c r="N14" s="27"/>
      <c r="O14" s="27"/>
      <c r="P14" s="27"/>
      <c r="Q14" s="20">
        <f t="shared" si="0"/>
        <v>66</v>
      </c>
    </row>
    <row r="15" spans="1:17" s="28" customFormat="1" ht="11.4" customHeight="1" x14ac:dyDescent="0.2">
      <c r="A15" s="12" t="s">
        <v>92</v>
      </c>
      <c r="B15" s="12" t="s">
        <v>95</v>
      </c>
      <c r="C15" s="12" t="s">
        <v>18</v>
      </c>
      <c r="D15" s="12" t="s">
        <v>98</v>
      </c>
      <c r="E15" s="27"/>
      <c r="F15" s="27"/>
      <c r="G15" s="27"/>
      <c r="H15" s="27"/>
      <c r="I15" s="27" t="s">
        <v>13</v>
      </c>
      <c r="J15" s="27">
        <v>20</v>
      </c>
      <c r="K15" s="27" t="s">
        <v>13</v>
      </c>
      <c r="L15" s="27">
        <v>20</v>
      </c>
      <c r="M15" s="27"/>
      <c r="N15" s="27"/>
      <c r="O15" s="27"/>
      <c r="P15" s="27"/>
      <c r="Q15" s="20">
        <f t="shared" si="0"/>
        <v>40</v>
      </c>
    </row>
    <row r="16" spans="1:17" s="28" customFormat="1" ht="11.4" customHeight="1" x14ac:dyDescent="0.2">
      <c r="A16" s="12" t="s">
        <v>206</v>
      </c>
      <c r="B16" s="12" t="s">
        <v>207</v>
      </c>
      <c r="C16" s="12" t="s">
        <v>60</v>
      </c>
      <c r="D16" s="12" t="s">
        <v>208</v>
      </c>
      <c r="E16" s="27"/>
      <c r="F16" s="27"/>
      <c r="G16" s="27"/>
      <c r="H16" s="27"/>
      <c r="I16" s="27" t="s">
        <v>13</v>
      </c>
      <c r="J16" s="27">
        <v>20</v>
      </c>
      <c r="K16" s="27" t="s">
        <v>13</v>
      </c>
      <c r="L16" s="27">
        <v>20</v>
      </c>
      <c r="M16" s="27"/>
      <c r="N16" s="27"/>
      <c r="O16" s="27"/>
      <c r="P16" s="27"/>
      <c r="Q16" s="20">
        <f t="shared" si="0"/>
        <v>40</v>
      </c>
    </row>
    <row r="17" spans="1:17" s="28" customFormat="1" ht="11.4" customHeight="1" x14ac:dyDescent="0.2">
      <c r="A17" s="12" t="s">
        <v>70</v>
      </c>
      <c r="B17" s="12" t="s">
        <v>71</v>
      </c>
      <c r="C17" s="12" t="s">
        <v>76</v>
      </c>
      <c r="D17" s="12" t="s">
        <v>61</v>
      </c>
      <c r="E17" s="27"/>
      <c r="F17" s="27"/>
      <c r="G17" s="27"/>
      <c r="H17" s="27"/>
      <c r="I17" s="27" t="s">
        <v>151</v>
      </c>
      <c r="J17" s="27">
        <f>20+10+3</f>
        <v>33</v>
      </c>
      <c r="K17" s="27" t="s">
        <v>151</v>
      </c>
      <c r="L17" s="27">
        <f>20+10+3</f>
        <v>33</v>
      </c>
      <c r="M17" s="27"/>
      <c r="N17" s="27"/>
      <c r="O17" s="27"/>
      <c r="P17" s="27"/>
      <c r="Q17" s="20">
        <f t="shared" si="0"/>
        <v>66</v>
      </c>
    </row>
    <row r="18" spans="1:17" x14ac:dyDescent="0.2">
      <c r="A18" s="12" t="s">
        <v>232</v>
      </c>
      <c r="B18" s="12" t="s">
        <v>233</v>
      </c>
      <c r="C18" s="12" t="s">
        <v>60</v>
      </c>
      <c r="D18" s="12" t="s">
        <v>234</v>
      </c>
      <c r="E18" s="12"/>
      <c r="F18" s="12"/>
      <c r="G18" s="12"/>
      <c r="H18" s="12"/>
      <c r="I18" s="12" t="s">
        <v>13</v>
      </c>
      <c r="J18" s="12">
        <v>20</v>
      </c>
      <c r="K18" s="12" t="s">
        <v>13</v>
      </c>
      <c r="L18" s="12">
        <v>20</v>
      </c>
      <c r="M18" s="12"/>
      <c r="N18" s="12"/>
      <c r="O18" s="12"/>
      <c r="P18" s="12"/>
      <c r="Q18" s="20">
        <f t="shared" si="0"/>
        <v>40</v>
      </c>
    </row>
    <row r="19" spans="1:17" x14ac:dyDescent="0.2">
      <c r="A19" s="12" t="s">
        <v>235</v>
      </c>
      <c r="B19" s="12" t="s">
        <v>236</v>
      </c>
      <c r="C19" s="12" t="s">
        <v>60</v>
      </c>
      <c r="D19" s="8" t="s">
        <v>59</v>
      </c>
      <c r="E19" s="12"/>
      <c r="F19" s="12"/>
      <c r="G19" s="12"/>
      <c r="H19" s="12"/>
      <c r="I19" s="12" t="s">
        <v>13</v>
      </c>
      <c r="J19" s="12">
        <v>20</v>
      </c>
      <c r="K19" s="12" t="s">
        <v>13</v>
      </c>
      <c r="L19" s="12">
        <v>20</v>
      </c>
      <c r="M19" s="12"/>
      <c r="N19" s="12"/>
      <c r="O19" s="12"/>
      <c r="P19" s="12"/>
      <c r="Q19" s="20">
        <f t="shared" si="0"/>
        <v>40</v>
      </c>
    </row>
    <row r="20" spans="1:17" x14ac:dyDescent="0.2">
      <c r="A20" s="12" t="s">
        <v>296</v>
      </c>
      <c r="B20" s="12" t="s">
        <v>297</v>
      </c>
      <c r="C20" s="12" t="s">
        <v>18</v>
      </c>
      <c r="D20" s="8" t="s">
        <v>298</v>
      </c>
      <c r="E20" s="12"/>
      <c r="F20" s="12"/>
      <c r="G20" s="12"/>
      <c r="H20" s="12"/>
      <c r="I20" s="12"/>
      <c r="J20" s="12"/>
      <c r="K20" s="12"/>
      <c r="L20" s="12"/>
      <c r="M20" s="12" t="s">
        <v>13</v>
      </c>
      <c r="N20" s="12">
        <v>20</v>
      </c>
      <c r="O20" s="12" t="s">
        <v>13</v>
      </c>
      <c r="P20" s="12">
        <v>20</v>
      </c>
      <c r="Q20" s="20">
        <f t="shared" ref="Q20:Q21" si="1">SUM(E20:P20)</f>
        <v>40</v>
      </c>
    </row>
    <row r="21" spans="1:17" x14ac:dyDescent="0.2">
      <c r="A21" s="12" t="s">
        <v>330</v>
      </c>
      <c r="B21" s="12" t="s">
        <v>331</v>
      </c>
      <c r="C21" s="12" t="s">
        <v>60</v>
      </c>
      <c r="D21" s="8" t="s">
        <v>332</v>
      </c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 t="s">
        <v>13</v>
      </c>
      <c r="P21" s="12">
        <v>20</v>
      </c>
      <c r="Q21" s="20">
        <f t="shared" si="1"/>
        <v>20</v>
      </c>
    </row>
    <row r="22" spans="1:17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</row>
    <row r="23" spans="1:17" ht="12" thickBot="1" x14ac:dyDescent="0.25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</row>
    <row r="24" spans="1:17" ht="12" thickBot="1" x14ac:dyDescent="0.25">
      <c r="A24" s="22" t="s">
        <v>7</v>
      </c>
      <c r="B24" s="23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</row>
    <row r="25" spans="1:17" x14ac:dyDescent="0.2">
      <c r="A25" s="12" t="s">
        <v>144</v>
      </c>
      <c r="B25" s="12" t="s">
        <v>27</v>
      </c>
      <c r="C25" s="12" t="s">
        <v>28</v>
      </c>
      <c r="D25" s="12" t="s">
        <v>33</v>
      </c>
      <c r="E25" s="12" t="s">
        <v>13</v>
      </c>
      <c r="F25" s="12">
        <v>20</v>
      </c>
      <c r="G25" s="12" t="s">
        <v>13</v>
      </c>
      <c r="H25" s="12">
        <v>20</v>
      </c>
      <c r="I25" s="12"/>
      <c r="J25" s="12"/>
      <c r="K25" s="12" t="s">
        <v>13</v>
      </c>
      <c r="L25" s="12">
        <v>20</v>
      </c>
      <c r="M25" s="12"/>
      <c r="N25" s="12"/>
      <c r="O25" s="12"/>
      <c r="P25" s="12"/>
      <c r="Q25" s="20">
        <f>SUM(E25:P25)</f>
        <v>60</v>
      </c>
    </row>
    <row r="26" spans="1:17" x14ac:dyDescent="0.2">
      <c r="A26" s="26" t="s">
        <v>94</v>
      </c>
      <c r="B26" s="26" t="s">
        <v>97</v>
      </c>
      <c r="C26" s="26" t="s">
        <v>28</v>
      </c>
      <c r="D26" s="26" t="s">
        <v>99</v>
      </c>
      <c r="E26" s="26"/>
      <c r="F26" s="26"/>
      <c r="G26" s="26"/>
      <c r="H26" s="26"/>
      <c r="I26" s="26" t="s">
        <v>13</v>
      </c>
      <c r="J26" s="26">
        <v>20</v>
      </c>
      <c r="K26" s="26" t="s">
        <v>13</v>
      </c>
      <c r="L26" s="26">
        <v>20</v>
      </c>
      <c r="M26" s="26" t="s">
        <v>151</v>
      </c>
      <c r="N26" s="26">
        <f>20+10</f>
        <v>30</v>
      </c>
      <c r="O26" s="26" t="s">
        <v>151</v>
      </c>
      <c r="P26" s="26">
        <f>20+10</f>
        <v>30</v>
      </c>
      <c r="Q26" s="19">
        <f t="shared" ref="Q26:Q27" si="2">SUM(E26:P26)</f>
        <v>100</v>
      </c>
    </row>
    <row r="27" spans="1:17" x14ac:dyDescent="0.2">
      <c r="A27" s="12" t="s">
        <v>57</v>
      </c>
      <c r="B27" s="12" t="s">
        <v>129</v>
      </c>
      <c r="C27" s="12" t="s">
        <v>28</v>
      </c>
      <c r="D27" s="12" t="s">
        <v>58</v>
      </c>
      <c r="E27" s="12"/>
      <c r="F27" s="12"/>
      <c r="G27" s="12"/>
      <c r="H27" s="12"/>
      <c r="I27" s="12" t="s">
        <v>13</v>
      </c>
      <c r="J27" s="12">
        <v>20</v>
      </c>
      <c r="K27" s="12"/>
      <c r="L27" s="12"/>
      <c r="M27" s="12" t="s">
        <v>151</v>
      </c>
      <c r="N27" s="12">
        <f>20+10</f>
        <v>30</v>
      </c>
      <c r="O27" s="12" t="s">
        <v>151</v>
      </c>
      <c r="P27" s="12">
        <f>20+10</f>
        <v>30</v>
      </c>
      <c r="Q27" s="20">
        <f t="shared" si="2"/>
        <v>80</v>
      </c>
    </row>
    <row r="28" spans="1:17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</row>
    <row r="29" spans="1:17" ht="12" thickBot="1" x14ac:dyDescent="0.25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</row>
    <row r="30" spans="1:17" ht="12" thickBot="1" x14ac:dyDescent="0.25">
      <c r="A30" s="22" t="s">
        <v>8</v>
      </c>
      <c r="B30" s="23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</row>
    <row r="31" spans="1:17" x14ac:dyDescent="0.2">
      <c r="A31" s="12" t="s">
        <v>92</v>
      </c>
      <c r="B31" s="12" t="s">
        <v>95</v>
      </c>
      <c r="C31" s="12" t="s">
        <v>18</v>
      </c>
      <c r="D31" s="12" t="s">
        <v>98</v>
      </c>
      <c r="E31" s="12" t="s">
        <v>13</v>
      </c>
      <c r="F31" s="12">
        <v>20</v>
      </c>
      <c r="G31" s="12" t="s">
        <v>13</v>
      </c>
      <c r="H31" s="12">
        <v>20</v>
      </c>
      <c r="I31" s="12"/>
      <c r="J31" s="12"/>
      <c r="K31" s="12"/>
      <c r="L31" s="12"/>
      <c r="M31" s="12"/>
      <c r="N31" s="12"/>
      <c r="O31" s="12"/>
      <c r="P31" s="12"/>
      <c r="Q31" s="20">
        <f>SUM(E31:P31)</f>
        <v>40</v>
      </c>
    </row>
    <row r="32" spans="1:17" x14ac:dyDescent="0.2">
      <c r="A32" s="12" t="s">
        <v>153</v>
      </c>
      <c r="B32" s="12" t="s">
        <v>154</v>
      </c>
      <c r="C32" s="12" t="s">
        <v>45</v>
      </c>
      <c r="D32" s="12" t="s">
        <v>155</v>
      </c>
      <c r="E32" s="12" t="s">
        <v>13</v>
      </c>
      <c r="F32" s="12">
        <v>20</v>
      </c>
      <c r="G32" s="12" t="s">
        <v>13</v>
      </c>
      <c r="H32" s="12">
        <v>20</v>
      </c>
      <c r="I32" s="12"/>
      <c r="J32" s="12"/>
      <c r="K32" s="12"/>
      <c r="L32" s="12"/>
      <c r="M32" s="12"/>
      <c r="N32" s="12"/>
      <c r="O32" s="12"/>
      <c r="P32" s="12"/>
      <c r="Q32" s="20">
        <f t="shared" ref="Q32:Q42" si="3">SUM(E32:P32)</f>
        <v>40</v>
      </c>
    </row>
    <row r="33" spans="1:17" x14ac:dyDescent="0.2">
      <c r="A33" s="12" t="s">
        <v>206</v>
      </c>
      <c r="B33" s="12" t="s">
        <v>207</v>
      </c>
      <c r="C33" s="12" t="s">
        <v>60</v>
      </c>
      <c r="D33" s="12" t="s">
        <v>208</v>
      </c>
      <c r="E33" s="12"/>
      <c r="F33" s="12"/>
      <c r="G33" s="8" t="s">
        <v>13</v>
      </c>
      <c r="H33" s="8">
        <v>20</v>
      </c>
      <c r="I33" s="12"/>
      <c r="J33" s="12"/>
      <c r="K33" s="12"/>
      <c r="L33" s="12"/>
      <c r="M33" s="12"/>
      <c r="N33" s="12"/>
      <c r="O33" s="12"/>
      <c r="P33" s="12"/>
      <c r="Q33" s="20">
        <f t="shared" si="3"/>
        <v>20</v>
      </c>
    </row>
    <row r="34" spans="1:17" x14ac:dyDescent="0.2">
      <c r="A34" s="12" t="s">
        <v>114</v>
      </c>
      <c r="B34" s="12" t="s">
        <v>115</v>
      </c>
      <c r="C34" s="12" t="s">
        <v>18</v>
      </c>
      <c r="D34" s="12" t="s">
        <v>116</v>
      </c>
      <c r="E34" s="12"/>
      <c r="F34" s="12"/>
      <c r="G34" s="8" t="s">
        <v>13</v>
      </c>
      <c r="H34" s="8">
        <v>20</v>
      </c>
      <c r="I34" s="12"/>
      <c r="J34" s="12"/>
      <c r="K34" s="12"/>
      <c r="L34" s="12"/>
      <c r="M34" s="12"/>
      <c r="N34" s="12"/>
      <c r="O34" s="12"/>
      <c r="P34" s="12"/>
      <c r="Q34" s="20">
        <f t="shared" si="3"/>
        <v>20</v>
      </c>
    </row>
    <row r="35" spans="1:17" x14ac:dyDescent="0.2">
      <c r="A35" s="12" t="s">
        <v>237</v>
      </c>
      <c r="B35" s="12" t="s">
        <v>238</v>
      </c>
      <c r="C35" s="12" t="s">
        <v>60</v>
      </c>
      <c r="D35" s="12" t="s">
        <v>239</v>
      </c>
      <c r="E35" s="12"/>
      <c r="F35" s="12"/>
      <c r="G35" s="8"/>
      <c r="H35" s="8"/>
      <c r="I35" s="12" t="s">
        <v>151</v>
      </c>
      <c r="J35" s="12">
        <f>20+10</f>
        <v>30</v>
      </c>
      <c r="K35" s="12" t="s">
        <v>151</v>
      </c>
      <c r="L35" s="12">
        <f>20+10</f>
        <v>30</v>
      </c>
      <c r="M35" s="12"/>
      <c r="N35" s="12"/>
      <c r="O35" s="12"/>
      <c r="P35" s="12"/>
      <c r="Q35" s="20">
        <f t="shared" si="3"/>
        <v>60</v>
      </c>
    </row>
    <row r="36" spans="1:17" x14ac:dyDescent="0.2">
      <c r="A36" s="12" t="s">
        <v>240</v>
      </c>
      <c r="B36" s="12" t="s">
        <v>241</v>
      </c>
      <c r="C36" s="12" t="s">
        <v>242</v>
      </c>
      <c r="D36" s="12" t="s">
        <v>53</v>
      </c>
      <c r="E36" s="12"/>
      <c r="F36" s="12"/>
      <c r="G36" s="8"/>
      <c r="H36" s="8"/>
      <c r="I36" s="12" t="s">
        <v>13</v>
      </c>
      <c r="J36" s="12">
        <v>20</v>
      </c>
      <c r="K36" s="12" t="s">
        <v>13</v>
      </c>
      <c r="L36" s="12">
        <v>20</v>
      </c>
      <c r="M36" s="12" t="s">
        <v>13</v>
      </c>
      <c r="N36" s="12">
        <v>20</v>
      </c>
      <c r="O36" s="12"/>
      <c r="P36" s="12"/>
      <c r="Q36" s="20">
        <f t="shared" si="3"/>
        <v>60</v>
      </c>
    </row>
    <row r="37" spans="1:17" x14ac:dyDescent="0.2">
      <c r="A37" s="12" t="s">
        <v>243</v>
      </c>
      <c r="B37" s="12" t="s">
        <v>246</v>
      </c>
      <c r="C37" s="12" t="s">
        <v>76</v>
      </c>
      <c r="D37" s="12" t="s">
        <v>245</v>
      </c>
      <c r="E37" s="12"/>
      <c r="F37" s="12"/>
      <c r="G37" s="8"/>
      <c r="H37" s="8"/>
      <c r="I37" s="12" t="s">
        <v>13</v>
      </c>
      <c r="J37" s="12">
        <v>20</v>
      </c>
      <c r="K37" s="12" t="s">
        <v>151</v>
      </c>
      <c r="L37" s="12">
        <f>20+10+3</f>
        <v>33</v>
      </c>
      <c r="M37" s="12"/>
      <c r="N37" s="12"/>
      <c r="O37" s="12"/>
      <c r="P37" s="12"/>
      <c r="Q37" s="20">
        <f t="shared" si="3"/>
        <v>53</v>
      </c>
    </row>
    <row r="38" spans="1:17" ht="11.25" customHeight="1" x14ac:dyDescent="0.2">
      <c r="A38" s="12" t="s">
        <v>244</v>
      </c>
      <c r="B38" s="12" t="s">
        <v>247</v>
      </c>
      <c r="C38" s="12" t="s">
        <v>76</v>
      </c>
      <c r="D38" s="12" t="s">
        <v>62</v>
      </c>
      <c r="E38" s="12"/>
      <c r="F38" s="12"/>
      <c r="G38" s="12"/>
      <c r="H38" s="12"/>
      <c r="I38" s="12" t="s">
        <v>151</v>
      </c>
      <c r="J38" s="12">
        <f>20+10+3</f>
        <v>33</v>
      </c>
      <c r="K38" s="12" t="s">
        <v>13</v>
      </c>
      <c r="L38" s="12">
        <v>20</v>
      </c>
      <c r="M38" s="12"/>
      <c r="N38" s="12"/>
      <c r="O38" s="12"/>
      <c r="P38" s="12"/>
      <c r="Q38" s="20">
        <f t="shared" si="3"/>
        <v>53</v>
      </c>
    </row>
    <row r="39" spans="1:17" ht="11.25" customHeight="1" x14ac:dyDescent="0.2">
      <c r="A39" s="26" t="s">
        <v>301</v>
      </c>
      <c r="B39" s="26" t="s">
        <v>302</v>
      </c>
      <c r="C39" s="26" t="s">
        <v>18</v>
      </c>
      <c r="D39" s="26" t="s">
        <v>99</v>
      </c>
      <c r="E39" s="26"/>
      <c r="F39" s="26"/>
      <c r="G39" s="26"/>
      <c r="H39" s="26"/>
      <c r="I39" s="26"/>
      <c r="J39" s="26"/>
      <c r="K39" s="26"/>
      <c r="L39" s="26"/>
      <c r="M39" s="26" t="s">
        <v>151</v>
      </c>
      <c r="N39" s="26">
        <f>20+10+3</f>
        <v>33</v>
      </c>
      <c r="O39" s="26" t="s">
        <v>151</v>
      </c>
      <c r="P39" s="26">
        <f>20+10+2</f>
        <v>32</v>
      </c>
      <c r="Q39" s="19">
        <f t="shared" si="3"/>
        <v>65</v>
      </c>
    </row>
    <row r="40" spans="1:17" ht="11.25" customHeight="1" x14ac:dyDescent="0.2">
      <c r="A40" s="12" t="s">
        <v>303</v>
      </c>
      <c r="B40" s="12"/>
      <c r="C40" s="12" t="s">
        <v>60</v>
      </c>
      <c r="D40" s="12" t="s">
        <v>304</v>
      </c>
      <c r="E40" s="12"/>
      <c r="F40" s="12"/>
      <c r="G40" s="12"/>
      <c r="H40" s="12"/>
      <c r="I40" s="12"/>
      <c r="J40" s="12"/>
      <c r="K40" s="12"/>
      <c r="L40" s="12"/>
      <c r="M40" s="12" t="s">
        <v>13</v>
      </c>
      <c r="N40" s="12">
        <v>20</v>
      </c>
      <c r="O40" s="12" t="s">
        <v>13</v>
      </c>
      <c r="P40" s="12">
        <v>20</v>
      </c>
      <c r="Q40" s="20">
        <f t="shared" si="3"/>
        <v>40</v>
      </c>
    </row>
    <row r="41" spans="1:17" ht="11.25" customHeight="1" x14ac:dyDescent="0.2">
      <c r="A41" s="12" t="s">
        <v>305</v>
      </c>
      <c r="B41" s="12" t="s">
        <v>306</v>
      </c>
      <c r="C41" s="12" t="s">
        <v>18</v>
      </c>
      <c r="D41" s="12" t="s">
        <v>307</v>
      </c>
      <c r="E41" s="12"/>
      <c r="F41" s="12"/>
      <c r="G41" s="12"/>
      <c r="H41" s="12"/>
      <c r="I41" s="12"/>
      <c r="J41" s="12"/>
      <c r="K41" s="12"/>
      <c r="L41" s="12"/>
      <c r="M41" s="12" t="s">
        <v>13</v>
      </c>
      <c r="N41" s="12">
        <v>20</v>
      </c>
      <c r="O41" s="12"/>
      <c r="P41" s="12"/>
      <c r="Q41" s="20">
        <f t="shared" si="3"/>
        <v>20</v>
      </c>
    </row>
    <row r="42" spans="1:17" ht="11.25" customHeight="1" x14ac:dyDescent="0.2">
      <c r="A42" s="12" t="s">
        <v>333</v>
      </c>
      <c r="B42" s="12" t="s">
        <v>334</v>
      </c>
      <c r="C42" s="12" t="s">
        <v>242</v>
      </c>
      <c r="D42" s="12" t="s">
        <v>53</v>
      </c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 t="s">
        <v>13</v>
      </c>
      <c r="P42" s="12">
        <v>20</v>
      </c>
      <c r="Q42" s="20">
        <f t="shared" si="3"/>
        <v>20</v>
      </c>
    </row>
    <row r="45" spans="1:17" ht="13.8" thickBot="1" x14ac:dyDescent="0.3">
      <c r="A45" s="32" t="s">
        <v>12</v>
      </c>
      <c r="B45" s="32"/>
      <c r="C45"/>
    </row>
    <row r="46" spans="1:17" ht="13.8" thickTop="1" x14ac:dyDescent="0.25">
      <c r="A46" t="s">
        <v>13</v>
      </c>
      <c r="B46">
        <v>20</v>
      </c>
    </row>
    <row r="47" spans="1:17" ht="13.2" x14ac:dyDescent="0.25">
      <c r="A47" t="s">
        <v>14</v>
      </c>
      <c r="B47">
        <v>10</v>
      </c>
    </row>
    <row r="48" spans="1:17" ht="13.2" x14ac:dyDescent="0.25">
      <c r="A48" t="s">
        <v>15</v>
      </c>
      <c r="B48">
        <v>5</v>
      </c>
    </row>
    <row r="49" spans="1:2" x14ac:dyDescent="0.2">
      <c r="A49" s="1" t="s">
        <v>43</v>
      </c>
      <c r="B49" s="24" t="s">
        <v>44</v>
      </c>
    </row>
  </sheetData>
  <mergeCells count="9">
    <mergeCell ref="A45:B45"/>
    <mergeCell ref="I6:J6"/>
    <mergeCell ref="K6:L6"/>
    <mergeCell ref="Q6:Q7"/>
    <mergeCell ref="A6:D6"/>
    <mergeCell ref="E6:F6"/>
    <mergeCell ref="G6:H6"/>
    <mergeCell ref="M6:N6"/>
    <mergeCell ref="O6:P6"/>
  </mergeCells>
  <phoneticPr fontId="6" type="noConversion"/>
  <pageMargins left="0.74803149606299213" right="0.39370078740157483" top="0.98425196850393704" bottom="0.78740157480314965" header="0.51181102362204722" footer="0.19685039370078741"/>
  <pageSetup paperSize="9" scale="58" orientation="landscape" cellComments="asDisplayed" r:id="rId1"/>
  <headerFooter alignWithMargins="0">
    <oddHeader>&amp;L&amp;"Tahoma,Regular"&amp;11&amp;D @ &amp;T&amp;C&amp;"Tahoma,Bold"&amp;14&amp;A&amp;R&amp;"Tahoma,Regular"&amp;12page &amp;P /&amp;N</oddHeader>
    <oddFooter>&amp;L&amp;11&amp;Z&amp;F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0.59999389629810485"/>
    <pageSetUpPr fitToPage="1"/>
  </sheetPr>
  <dimension ref="A1:Q48"/>
  <sheetViews>
    <sheetView zoomScale="75" zoomScaleNormal="75" workbookViewId="0">
      <pane xSplit="4" ySplit="7" topLeftCell="E8" activePane="bottomRight" state="frozen"/>
      <selection pane="topRight" activeCell="E1" sqref="E1"/>
      <selection pane="bottomLeft" activeCell="A8" sqref="A8"/>
      <selection pane="bottomRight" activeCell="K18" sqref="K18"/>
    </sheetView>
  </sheetViews>
  <sheetFormatPr defaultColWidth="12.6640625" defaultRowHeight="11.4" outlineLevelCol="1" x14ac:dyDescent="0.2"/>
  <cols>
    <col min="1" max="1" width="34.88671875" style="1" customWidth="1"/>
    <col min="2" max="2" width="16.44140625" style="1" customWidth="1"/>
    <col min="3" max="3" width="27.6640625" style="1" customWidth="1"/>
    <col min="4" max="4" width="15.109375" style="1" customWidth="1"/>
    <col min="5" max="5" width="11.6640625" style="1" customWidth="1" outlineLevel="1"/>
    <col min="6" max="6" width="7.33203125" style="1" customWidth="1"/>
    <col min="7" max="7" width="12.88671875" style="1" customWidth="1" outlineLevel="1"/>
    <col min="8" max="8" width="7.6640625" style="1" customWidth="1"/>
    <col min="9" max="9" width="13" style="1" customWidth="1" outlineLevel="1"/>
    <col min="10" max="10" width="8.5546875" style="1" customWidth="1"/>
    <col min="11" max="11" width="14.88671875" style="1" customWidth="1" outlineLevel="1"/>
    <col min="12" max="12" width="7.5546875" style="1" customWidth="1"/>
    <col min="13" max="13" width="13.109375" style="1" customWidth="1"/>
    <col min="14" max="14" width="8.88671875" style="1" customWidth="1"/>
    <col min="15" max="15" width="11.33203125" style="1" customWidth="1"/>
    <col min="16" max="16" width="9.109375" style="1" customWidth="1"/>
    <col min="17" max="16384" width="12.6640625" style="1"/>
  </cols>
  <sheetData>
    <row r="1" spans="1:17" s="2" customFormat="1" ht="21" customHeight="1" x14ac:dyDescent="0.2">
      <c r="A1" s="3" t="s">
        <v>0</v>
      </c>
      <c r="B1" s="3"/>
      <c r="C1" s="1"/>
      <c r="D1" s="1"/>
    </row>
    <row r="2" spans="1:17" s="2" customFormat="1" ht="14.25" customHeight="1" x14ac:dyDescent="0.2">
      <c r="A2" s="3" t="s">
        <v>41</v>
      </c>
      <c r="B2" s="3">
        <f>'Category I.'!B2</f>
        <v>2024</v>
      </c>
      <c r="C2" s="1"/>
      <c r="D2" s="1"/>
    </row>
    <row r="3" spans="1:17" s="2" customFormat="1" ht="14.25" customHeight="1" x14ac:dyDescent="0.2">
      <c r="A3" s="3"/>
      <c r="B3" s="3"/>
      <c r="C3" s="1"/>
      <c r="D3" s="1"/>
    </row>
    <row r="5" spans="1:17" ht="12" thickBot="1" x14ac:dyDescent="0.25">
      <c r="E5" s="3" t="s">
        <v>1</v>
      </c>
    </row>
    <row r="6" spans="1:17" x14ac:dyDescent="0.2">
      <c r="A6" s="37" t="s">
        <v>3</v>
      </c>
      <c r="B6" s="38"/>
      <c r="C6" s="39"/>
      <c r="D6" s="40"/>
      <c r="E6" s="37" t="str">
        <f>'Category I.'!E6:F6</f>
        <v>Bp. 2024.04.06</v>
      </c>
      <c r="F6" s="41"/>
      <c r="G6" s="37" t="str">
        <f>'Category I.'!G6:H6</f>
        <v>Bp. 2023.04.07</v>
      </c>
      <c r="H6" s="41"/>
      <c r="I6" s="37" t="str">
        <f>'Category I.'!I6:J6</f>
        <v>Győr 2024.10.05</v>
      </c>
      <c r="J6" s="41"/>
      <c r="K6" s="37" t="str">
        <f>'Category I.'!K6:L6</f>
        <v>Győr 2024.10.06</v>
      </c>
      <c r="L6" s="41"/>
      <c r="M6" s="37" t="str">
        <f>'Category I.'!M6:N6</f>
        <v>Bp. 2024.12.14</v>
      </c>
      <c r="N6" s="41"/>
      <c r="O6" s="37" t="str">
        <f>'Category I.'!O6:P6</f>
        <v>Bp. 2024.12.15</v>
      </c>
      <c r="P6" s="41"/>
      <c r="Q6" s="35" t="s">
        <v>9</v>
      </c>
    </row>
    <row r="7" spans="1:17" ht="12" thickBot="1" x14ac:dyDescent="0.25">
      <c r="A7" s="4" t="s">
        <v>4</v>
      </c>
      <c r="B7" s="13" t="s">
        <v>19</v>
      </c>
      <c r="C7" s="6" t="s">
        <v>5</v>
      </c>
      <c r="D7" s="7" t="s">
        <v>6</v>
      </c>
      <c r="E7" s="4" t="s">
        <v>16</v>
      </c>
      <c r="F7" s="16" t="s">
        <v>17</v>
      </c>
      <c r="G7" s="4" t="s">
        <v>16</v>
      </c>
      <c r="H7" s="16" t="s">
        <v>17</v>
      </c>
      <c r="I7" s="4" t="s">
        <v>16</v>
      </c>
      <c r="J7" s="16" t="s">
        <v>17</v>
      </c>
      <c r="K7" s="4" t="s">
        <v>16</v>
      </c>
      <c r="L7" s="16" t="s">
        <v>17</v>
      </c>
      <c r="M7" s="4" t="s">
        <v>16</v>
      </c>
      <c r="N7" s="16" t="s">
        <v>17</v>
      </c>
      <c r="O7" s="4" t="s">
        <v>16</v>
      </c>
      <c r="P7" s="16" t="s">
        <v>17</v>
      </c>
      <c r="Q7" s="36"/>
    </row>
    <row r="8" spans="1:17" ht="12" thickBot="1" x14ac:dyDescent="0.25">
      <c r="A8" s="5"/>
      <c r="B8" s="5"/>
      <c r="C8" s="5"/>
      <c r="D8" s="5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</row>
    <row r="9" spans="1:17" ht="12" thickBot="1" x14ac:dyDescent="0.25">
      <c r="A9" s="10" t="s">
        <v>2</v>
      </c>
      <c r="B9" s="14"/>
    </row>
    <row r="10" spans="1:17" x14ac:dyDescent="0.2">
      <c r="A10" s="12" t="s">
        <v>156</v>
      </c>
      <c r="B10" s="12" t="s">
        <v>157</v>
      </c>
      <c r="C10" s="12" t="s">
        <v>158</v>
      </c>
      <c r="D10" s="12" t="s">
        <v>131</v>
      </c>
      <c r="E10" s="12" t="s">
        <v>13</v>
      </c>
      <c r="F10" s="12">
        <v>20</v>
      </c>
      <c r="G10" s="12" t="s">
        <v>13</v>
      </c>
      <c r="H10" s="12">
        <v>20</v>
      </c>
      <c r="I10" s="12"/>
      <c r="J10" s="12"/>
      <c r="K10" s="12"/>
      <c r="L10" s="12"/>
      <c r="M10" s="12"/>
      <c r="N10" s="12"/>
      <c r="O10" s="12"/>
      <c r="P10" s="12"/>
      <c r="Q10" s="20">
        <f t="shared" ref="Q10:Q17" si="0">SUM(E10:P10)</f>
        <v>40</v>
      </c>
    </row>
    <row r="11" spans="1:17" x14ac:dyDescent="0.2">
      <c r="A11" s="12" t="s">
        <v>209</v>
      </c>
      <c r="B11" s="12" t="s">
        <v>64</v>
      </c>
      <c r="C11" s="8" t="s">
        <v>22</v>
      </c>
      <c r="D11" s="8" t="s">
        <v>29</v>
      </c>
      <c r="E11" s="12"/>
      <c r="F11" s="12"/>
      <c r="G11" s="12" t="s">
        <v>13</v>
      </c>
      <c r="H11" s="12">
        <v>20</v>
      </c>
      <c r="I11" s="12"/>
      <c r="J11" s="12"/>
      <c r="K11" s="12"/>
      <c r="L11" s="12"/>
      <c r="M11" s="12"/>
      <c r="N11" s="12"/>
      <c r="O11" s="12"/>
      <c r="P11" s="12"/>
      <c r="Q11" s="20">
        <f t="shared" si="0"/>
        <v>20</v>
      </c>
    </row>
    <row r="12" spans="1:17" x14ac:dyDescent="0.2">
      <c r="A12" s="12" t="s">
        <v>210</v>
      </c>
      <c r="B12" s="12" t="s">
        <v>211</v>
      </c>
      <c r="C12" s="8" t="s">
        <v>212</v>
      </c>
      <c r="D12" s="8" t="s">
        <v>213</v>
      </c>
      <c r="E12" s="12"/>
      <c r="F12" s="12"/>
      <c r="G12" s="12" t="s">
        <v>13</v>
      </c>
      <c r="H12" s="12">
        <v>20</v>
      </c>
      <c r="I12" s="12"/>
      <c r="J12" s="12"/>
      <c r="K12" s="12"/>
      <c r="L12" s="12"/>
      <c r="M12" s="12"/>
      <c r="N12" s="12"/>
      <c r="O12" s="12"/>
      <c r="P12" s="12"/>
      <c r="Q12" s="20">
        <f t="shared" si="0"/>
        <v>20</v>
      </c>
    </row>
    <row r="13" spans="1:17" x14ac:dyDescent="0.2">
      <c r="A13" s="26" t="s">
        <v>248</v>
      </c>
      <c r="B13" s="26" t="s">
        <v>100</v>
      </c>
      <c r="C13" s="26" t="s">
        <v>54</v>
      </c>
      <c r="D13" s="26" t="s">
        <v>72</v>
      </c>
      <c r="E13" s="26"/>
      <c r="F13" s="26"/>
      <c r="G13" s="26"/>
      <c r="H13" s="26"/>
      <c r="I13" s="26" t="s">
        <v>13</v>
      </c>
      <c r="J13" s="26">
        <v>20</v>
      </c>
      <c r="K13" s="26" t="s">
        <v>151</v>
      </c>
      <c r="L13" s="26">
        <f>20+10+2</f>
        <v>32</v>
      </c>
      <c r="M13" s="26"/>
      <c r="N13" s="26"/>
      <c r="O13" s="26"/>
      <c r="P13" s="26"/>
      <c r="Q13" s="19">
        <f t="shared" si="0"/>
        <v>52</v>
      </c>
    </row>
    <row r="14" spans="1:17" x14ac:dyDescent="0.2">
      <c r="A14" s="12" t="s">
        <v>249</v>
      </c>
      <c r="B14" s="12" t="s">
        <v>221</v>
      </c>
      <c r="C14" s="12" t="s">
        <v>158</v>
      </c>
      <c r="D14" s="12" t="s">
        <v>222</v>
      </c>
      <c r="E14" s="12"/>
      <c r="F14" s="12"/>
      <c r="G14" s="12"/>
      <c r="H14" s="12"/>
      <c r="I14" s="12" t="s">
        <v>13</v>
      </c>
      <c r="J14" s="12">
        <v>20</v>
      </c>
      <c r="K14" s="12"/>
      <c r="L14" s="12"/>
      <c r="M14" s="12"/>
      <c r="N14" s="12"/>
      <c r="O14" s="12"/>
      <c r="P14" s="12"/>
      <c r="Q14" s="20">
        <f t="shared" si="0"/>
        <v>20</v>
      </c>
    </row>
    <row r="15" spans="1:17" x14ac:dyDescent="0.2">
      <c r="A15" s="12" t="s">
        <v>250</v>
      </c>
      <c r="B15" s="12" t="s">
        <v>251</v>
      </c>
      <c r="C15" s="8" t="s">
        <v>212</v>
      </c>
      <c r="D15" s="12" t="s">
        <v>252</v>
      </c>
      <c r="E15" s="12"/>
      <c r="F15" s="12"/>
      <c r="G15" s="12"/>
      <c r="H15" s="12"/>
      <c r="I15" s="12" t="s">
        <v>13</v>
      </c>
      <c r="J15" s="12">
        <v>20</v>
      </c>
      <c r="K15" s="12"/>
      <c r="L15" s="12"/>
      <c r="M15" s="12"/>
      <c r="N15" s="12"/>
      <c r="O15" s="12"/>
      <c r="P15" s="12"/>
      <c r="Q15" s="20">
        <f t="shared" si="0"/>
        <v>20</v>
      </c>
    </row>
    <row r="16" spans="1:17" x14ac:dyDescent="0.2">
      <c r="A16" s="12" t="s">
        <v>220</v>
      </c>
      <c r="B16" s="8" t="s">
        <v>221</v>
      </c>
      <c r="C16" s="12" t="s">
        <v>158</v>
      </c>
      <c r="D16" s="8" t="s">
        <v>222</v>
      </c>
      <c r="E16" s="12"/>
      <c r="F16" s="12"/>
      <c r="G16" s="12"/>
      <c r="H16" s="12"/>
      <c r="I16" s="12"/>
      <c r="J16" s="12"/>
      <c r="K16" s="12" t="s">
        <v>13</v>
      </c>
      <c r="L16" s="12">
        <v>20</v>
      </c>
      <c r="M16" s="12"/>
      <c r="N16" s="12"/>
      <c r="O16" s="12"/>
      <c r="P16" s="12"/>
      <c r="Q16" s="20">
        <f t="shared" si="0"/>
        <v>20</v>
      </c>
    </row>
    <row r="17" spans="1:17" x14ac:dyDescent="0.2">
      <c r="A17" s="12" t="s">
        <v>291</v>
      </c>
      <c r="B17" s="8" t="s">
        <v>82</v>
      </c>
      <c r="C17" s="8" t="s">
        <v>54</v>
      </c>
      <c r="D17" s="12" t="s">
        <v>46</v>
      </c>
      <c r="E17" s="12"/>
      <c r="F17" s="12"/>
      <c r="G17" s="12"/>
      <c r="H17" s="12"/>
      <c r="I17" s="12"/>
      <c r="J17" s="12"/>
      <c r="K17" s="12" t="s">
        <v>13</v>
      </c>
      <c r="L17" s="12">
        <v>20</v>
      </c>
      <c r="M17" s="12"/>
      <c r="N17" s="12"/>
      <c r="O17" s="12"/>
      <c r="P17" s="12"/>
      <c r="Q17" s="20">
        <f t="shared" si="0"/>
        <v>20</v>
      </c>
    </row>
    <row r="18" spans="1:17" x14ac:dyDescent="0.2">
      <c r="A18" s="12" t="s">
        <v>335</v>
      </c>
      <c r="B18" s="8" t="s">
        <v>336</v>
      </c>
      <c r="C18" s="8" t="s">
        <v>63</v>
      </c>
      <c r="D18" s="12" t="s">
        <v>337</v>
      </c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 t="s">
        <v>13</v>
      </c>
      <c r="P18" s="12">
        <v>20</v>
      </c>
      <c r="Q18" s="20">
        <f t="shared" ref="Q18" si="1">SUM(E18:P18)</f>
        <v>20</v>
      </c>
    </row>
    <row r="19" spans="1:17" x14ac:dyDescent="0.2"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</row>
    <row r="20" spans="1:17" ht="12" thickBot="1" x14ac:dyDescent="0.25"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</row>
    <row r="21" spans="1:17" ht="12" thickBot="1" x14ac:dyDescent="0.25">
      <c r="A21" s="10" t="s">
        <v>7</v>
      </c>
      <c r="B21" s="14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</row>
    <row r="22" spans="1:17" ht="11.4" customHeight="1" x14ac:dyDescent="0.2">
      <c r="A22" s="12" t="s">
        <v>159</v>
      </c>
      <c r="B22" s="12" t="s">
        <v>160</v>
      </c>
      <c r="C22" s="12" t="s">
        <v>81</v>
      </c>
      <c r="D22" s="12" t="s">
        <v>72</v>
      </c>
      <c r="E22" s="27" t="s">
        <v>13</v>
      </c>
      <c r="F22" s="27">
        <v>20</v>
      </c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0">
        <f>SUM(E22:P22)</f>
        <v>20</v>
      </c>
    </row>
    <row r="23" spans="1:17" ht="11.4" customHeight="1" x14ac:dyDescent="0.2">
      <c r="A23" s="12" t="s">
        <v>161</v>
      </c>
      <c r="B23" s="12" t="s">
        <v>162</v>
      </c>
      <c r="C23" s="12" t="s">
        <v>10</v>
      </c>
      <c r="D23" s="12" t="s">
        <v>21</v>
      </c>
      <c r="E23" s="27" t="s">
        <v>13</v>
      </c>
      <c r="F23" s="27">
        <v>20</v>
      </c>
      <c r="G23" s="27" t="s">
        <v>13</v>
      </c>
      <c r="H23" s="27">
        <v>20</v>
      </c>
      <c r="I23" s="27"/>
      <c r="J23" s="27"/>
      <c r="K23" s="27"/>
      <c r="L23" s="27"/>
      <c r="M23" s="27" t="s">
        <v>13</v>
      </c>
      <c r="N23" s="27">
        <v>20</v>
      </c>
      <c r="O23" s="27" t="s">
        <v>13</v>
      </c>
      <c r="P23" s="27">
        <v>20</v>
      </c>
      <c r="Q23" s="11">
        <f t="shared" ref="Q23:Q26" si="2">SUM(E23:P23)</f>
        <v>80</v>
      </c>
    </row>
    <row r="24" spans="1:17" ht="11.4" customHeight="1" x14ac:dyDescent="0.2">
      <c r="A24" s="12" t="s">
        <v>163</v>
      </c>
      <c r="B24" s="12" t="s">
        <v>164</v>
      </c>
      <c r="C24" s="12" t="s">
        <v>20</v>
      </c>
      <c r="D24" s="12" t="s">
        <v>29</v>
      </c>
      <c r="E24" s="27" t="s">
        <v>13</v>
      </c>
      <c r="F24" s="27">
        <v>20</v>
      </c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0">
        <f t="shared" si="2"/>
        <v>20</v>
      </c>
    </row>
    <row r="25" spans="1:17" x14ac:dyDescent="0.2">
      <c r="A25" s="12" t="s">
        <v>78</v>
      </c>
      <c r="B25" s="12" t="s">
        <v>79</v>
      </c>
      <c r="C25" s="12" t="s">
        <v>130</v>
      </c>
      <c r="D25" s="12" t="s">
        <v>80</v>
      </c>
      <c r="E25" s="27"/>
      <c r="F25" s="27"/>
      <c r="G25" s="27" t="s">
        <v>13</v>
      </c>
      <c r="H25" s="27">
        <v>20</v>
      </c>
      <c r="I25" s="27"/>
      <c r="J25" s="27"/>
      <c r="K25" s="27"/>
      <c r="L25" s="27"/>
      <c r="M25" s="27"/>
      <c r="N25" s="27"/>
      <c r="O25" s="27"/>
      <c r="P25" s="27"/>
      <c r="Q25" s="20">
        <f t="shared" si="2"/>
        <v>20</v>
      </c>
    </row>
    <row r="26" spans="1:17" x14ac:dyDescent="0.2">
      <c r="A26" s="12" t="s">
        <v>214</v>
      </c>
      <c r="B26" s="12" t="s">
        <v>215</v>
      </c>
      <c r="C26" s="12" t="s">
        <v>81</v>
      </c>
      <c r="D26" s="12" t="s">
        <v>216</v>
      </c>
      <c r="E26" s="27"/>
      <c r="F26" s="27"/>
      <c r="G26" s="27" t="s">
        <v>151</v>
      </c>
      <c r="H26" s="27">
        <f>20+10+1</f>
        <v>31</v>
      </c>
      <c r="I26" s="27"/>
      <c r="J26" s="27"/>
      <c r="K26" s="27"/>
      <c r="L26" s="27"/>
      <c r="M26" s="27"/>
      <c r="N26" s="27"/>
      <c r="O26" s="27"/>
      <c r="P26" s="27"/>
      <c r="Q26" s="11">
        <f t="shared" si="2"/>
        <v>31</v>
      </c>
    </row>
    <row r="27" spans="1:17" x14ac:dyDescent="0.2">
      <c r="A27" s="12" t="s">
        <v>217</v>
      </c>
      <c r="B27" s="12" t="s">
        <v>218</v>
      </c>
      <c r="C27" s="12" t="s">
        <v>130</v>
      </c>
      <c r="D27" s="12" t="s">
        <v>219</v>
      </c>
      <c r="E27" s="27"/>
      <c r="F27" s="27"/>
      <c r="G27" s="27" t="s">
        <v>13</v>
      </c>
      <c r="H27" s="27">
        <v>20</v>
      </c>
      <c r="I27" s="27"/>
      <c r="J27" s="27"/>
      <c r="K27" s="27"/>
      <c r="L27" s="27"/>
      <c r="M27" s="27"/>
      <c r="N27" s="27"/>
      <c r="O27" s="27"/>
      <c r="P27" s="27"/>
      <c r="Q27" s="11">
        <f t="shared" ref="Q27:Q29" si="3">SUM(E27:P27)</f>
        <v>20</v>
      </c>
    </row>
    <row r="28" spans="1:17" x14ac:dyDescent="0.2">
      <c r="A28" s="26" t="s">
        <v>101</v>
      </c>
      <c r="B28" s="26" t="s">
        <v>102</v>
      </c>
      <c r="C28" s="26" t="s">
        <v>10</v>
      </c>
      <c r="D28" s="26" t="s">
        <v>103</v>
      </c>
      <c r="E28" s="26"/>
      <c r="F28" s="26"/>
      <c r="G28" s="26"/>
      <c r="H28" s="26"/>
      <c r="I28" s="26" t="s">
        <v>151</v>
      </c>
      <c r="J28" s="26">
        <f>20+10+1</f>
        <v>31</v>
      </c>
      <c r="K28" s="26" t="s">
        <v>151</v>
      </c>
      <c r="L28" s="26">
        <f>20+10</f>
        <v>30</v>
      </c>
      <c r="M28" s="26" t="s">
        <v>151</v>
      </c>
      <c r="N28" s="26">
        <f>20+10+2</f>
        <v>32</v>
      </c>
      <c r="O28" s="26" t="s">
        <v>151</v>
      </c>
      <c r="P28" s="26">
        <f>20+10+2</f>
        <v>32</v>
      </c>
      <c r="Q28" s="19">
        <f t="shared" si="3"/>
        <v>125</v>
      </c>
    </row>
    <row r="29" spans="1:17" x14ac:dyDescent="0.2">
      <c r="A29" s="12" t="s">
        <v>308</v>
      </c>
      <c r="B29" s="8" t="s">
        <v>309</v>
      </c>
      <c r="C29" s="12" t="s">
        <v>20</v>
      </c>
      <c r="D29" s="12" t="s">
        <v>310</v>
      </c>
      <c r="E29" s="12"/>
      <c r="F29" s="12"/>
      <c r="G29" s="12"/>
      <c r="H29" s="12"/>
      <c r="I29" s="12"/>
      <c r="J29" s="12"/>
      <c r="K29" s="12"/>
      <c r="L29" s="12"/>
      <c r="M29" s="12" t="s">
        <v>13</v>
      </c>
      <c r="N29" s="12">
        <v>20</v>
      </c>
      <c r="O29" s="12" t="s">
        <v>13</v>
      </c>
      <c r="P29" s="12">
        <v>20</v>
      </c>
      <c r="Q29" s="11">
        <f t="shared" si="3"/>
        <v>40</v>
      </c>
    </row>
    <row r="30" spans="1:17" x14ac:dyDescent="0.2"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</row>
    <row r="31" spans="1:17" ht="12" thickBot="1" x14ac:dyDescent="0.25"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</row>
    <row r="32" spans="1:17" ht="12" thickBot="1" x14ac:dyDescent="0.25">
      <c r="A32" s="10" t="s">
        <v>8</v>
      </c>
      <c r="B32" s="14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</row>
    <row r="33" spans="1:17" x14ac:dyDescent="0.2">
      <c r="A33" s="12" t="s">
        <v>165</v>
      </c>
      <c r="B33" s="8" t="s">
        <v>166</v>
      </c>
      <c r="C33" s="12" t="s">
        <v>167</v>
      </c>
      <c r="D33" s="8" t="s">
        <v>168</v>
      </c>
      <c r="E33" s="12" t="s">
        <v>13</v>
      </c>
      <c r="F33" s="12">
        <v>20</v>
      </c>
      <c r="G33" s="12" t="s">
        <v>13</v>
      </c>
      <c r="H33" s="12">
        <v>20</v>
      </c>
      <c r="I33" s="12"/>
      <c r="J33" s="12"/>
      <c r="K33" s="12"/>
      <c r="L33" s="12"/>
      <c r="M33" s="12"/>
      <c r="N33" s="12"/>
      <c r="O33" s="12"/>
      <c r="P33" s="12"/>
      <c r="Q33" s="11">
        <f>SUM(E33:P33)</f>
        <v>40</v>
      </c>
    </row>
    <row r="34" spans="1:17" x14ac:dyDescent="0.2">
      <c r="A34" s="12" t="s">
        <v>220</v>
      </c>
      <c r="B34" s="8" t="s">
        <v>221</v>
      </c>
      <c r="C34" s="12" t="s">
        <v>158</v>
      </c>
      <c r="D34" s="8" t="s">
        <v>222</v>
      </c>
      <c r="E34" s="12"/>
      <c r="F34" s="12"/>
      <c r="G34" s="12" t="s">
        <v>13</v>
      </c>
      <c r="H34" s="12">
        <v>20</v>
      </c>
      <c r="I34" s="12"/>
      <c r="J34" s="12"/>
      <c r="K34" s="12"/>
      <c r="L34" s="12"/>
      <c r="M34" s="12"/>
      <c r="N34" s="12"/>
      <c r="O34" s="12"/>
      <c r="P34" s="12"/>
      <c r="Q34" s="11">
        <f t="shared" ref="Q34:Q40" si="4">SUM(E34:P34)</f>
        <v>20</v>
      </c>
    </row>
    <row r="35" spans="1:17" x14ac:dyDescent="0.2">
      <c r="A35" s="12" t="s">
        <v>223</v>
      </c>
      <c r="B35" s="8" t="s">
        <v>224</v>
      </c>
      <c r="C35" s="8" t="s">
        <v>212</v>
      </c>
      <c r="D35" s="8" t="s">
        <v>213</v>
      </c>
      <c r="E35" s="12"/>
      <c r="F35" s="12"/>
      <c r="G35" s="12" t="s">
        <v>13</v>
      </c>
      <c r="H35" s="12">
        <v>20</v>
      </c>
      <c r="I35" s="12"/>
      <c r="J35" s="12"/>
      <c r="K35" s="12"/>
      <c r="L35" s="12"/>
      <c r="M35" s="12"/>
      <c r="N35" s="12"/>
      <c r="O35" s="12"/>
      <c r="P35" s="12"/>
      <c r="Q35" s="11">
        <f t="shared" si="4"/>
        <v>20</v>
      </c>
    </row>
    <row r="36" spans="1:17" x14ac:dyDescent="0.2">
      <c r="A36" s="12" t="s">
        <v>253</v>
      </c>
      <c r="B36" s="8" t="s">
        <v>255</v>
      </c>
      <c r="C36" s="12" t="s">
        <v>10</v>
      </c>
      <c r="D36" s="8" t="s">
        <v>21</v>
      </c>
      <c r="E36" s="12"/>
      <c r="F36" s="12"/>
      <c r="G36" s="12"/>
      <c r="H36" s="12"/>
      <c r="I36" s="12" t="s">
        <v>13</v>
      </c>
      <c r="J36" s="12">
        <v>20</v>
      </c>
      <c r="K36" s="12" t="s">
        <v>13</v>
      </c>
      <c r="L36" s="12">
        <v>20</v>
      </c>
      <c r="M36" s="12"/>
      <c r="N36" s="12"/>
      <c r="O36" s="12"/>
      <c r="P36" s="12"/>
      <c r="Q36" s="11">
        <f t="shared" si="4"/>
        <v>40</v>
      </c>
    </row>
    <row r="37" spans="1:17" x14ac:dyDescent="0.2">
      <c r="A37" s="26" t="s">
        <v>254</v>
      </c>
      <c r="B37" s="26" t="s">
        <v>256</v>
      </c>
      <c r="C37" s="26" t="s">
        <v>10</v>
      </c>
      <c r="D37" s="26" t="s">
        <v>257</v>
      </c>
      <c r="E37" s="26"/>
      <c r="F37" s="26"/>
      <c r="G37" s="26"/>
      <c r="H37" s="26"/>
      <c r="I37" s="26" t="s">
        <v>151</v>
      </c>
      <c r="J37" s="26">
        <f>20+10+2</f>
        <v>32</v>
      </c>
      <c r="K37" s="26" t="s">
        <v>151</v>
      </c>
      <c r="L37" s="26">
        <f>20+10+2</f>
        <v>32</v>
      </c>
      <c r="M37" s="26" t="s">
        <v>13</v>
      </c>
      <c r="N37" s="26">
        <v>20</v>
      </c>
      <c r="O37" s="26" t="s">
        <v>151</v>
      </c>
      <c r="P37" s="26">
        <f>20+10+3</f>
        <v>33</v>
      </c>
      <c r="Q37" s="19">
        <f t="shared" si="4"/>
        <v>117</v>
      </c>
    </row>
    <row r="38" spans="1:17" x14ac:dyDescent="0.2">
      <c r="A38" s="12" t="s">
        <v>258</v>
      </c>
      <c r="B38" s="8" t="s">
        <v>260</v>
      </c>
      <c r="C38" s="12" t="s">
        <v>202</v>
      </c>
      <c r="D38" s="12" t="s">
        <v>262</v>
      </c>
      <c r="E38" s="12"/>
      <c r="F38" s="12"/>
      <c r="G38" s="12"/>
      <c r="H38" s="12"/>
      <c r="I38" s="12" t="s">
        <v>151</v>
      </c>
      <c r="J38" s="12">
        <f>20+10+2</f>
        <v>32</v>
      </c>
      <c r="K38" s="12"/>
      <c r="L38" s="12"/>
      <c r="M38" s="12"/>
      <c r="N38" s="12"/>
      <c r="O38" s="12"/>
      <c r="P38" s="12"/>
      <c r="Q38" s="11">
        <f t="shared" si="4"/>
        <v>32</v>
      </c>
    </row>
    <row r="39" spans="1:17" x14ac:dyDescent="0.2">
      <c r="A39" s="12" t="s">
        <v>259</v>
      </c>
      <c r="B39" s="8" t="s">
        <v>261</v>
      </c>
      <c r="C39" s="12" t="s">
        <v>202</v>
      </c>
      <c r="D39" s="8" t="s">
        <v>263</v>
      </c>
      <c r="E39" s="12"/>
      <c r="F39" s="12"/>
      <c r="G39" s="12"/>
      <c r="H39" s="12"/>
      <c r="I39" s="12" t="s">
        <v>13</v>
      </c>
      <c r="J39" s="12">
        <v>20</v>
      </c>
      <c r="K39" s="12"/>
      <c r="L39" s="12"/>
      <c r="M39" s="12"/>
      <c r="N39" s="12"/>
      <c r="O39" s="12"/>
      <c r="P39" s="12"/>
      <c r="Q39" s="11">
        <f t="shared" si="4"/>
        <v>20</v>
      </c>
    </row>
    <row r="40" spans="1:17" x14ac:dyDescent="0.2">
      <c r="A40" s="12" t="s">
        <v>338</v>
      </c>
      <c r="B40" s="8" t="s">
        <v>339</v>
      </c>
      <c r="C40" s="12" t="s">
        <v>20</v>
      </c>
      <c r="D40" s="8" t="s">
        <v>340</v>
      </c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 t="s">
        <v>13</v>
      </c>
      <c r="P40" s="12">
        <v>20</v>
      </c>
      <c r="Q40" s="11">
        <f t="shared" si="4"/>
        <v>20</v>
      </c>
    </row>
    <row r="41" spans="1:17" x14ac:dyDescent="0.2">
      <c r="A41" s="12" t="s">
        <v>341</v>
      </c>
      <c r="B41" s="8" t="s">
        <v>342</v>
      </c>
      <c r="C41" s="8" t="s">
        <v>54</v>
      </c>
      <c r="D41" s="8" t="s">
        <v>117</v>
      </c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 t="s">
        <v>13</v>
      </c>
      <c r="P41" s="12">
        <v>20</v>
      </c>
      <c r="Q41" s="11">
        <f t="shared" ref="Q41" si="5">SUM(E41:P41)</f>
        <v>20</v>
      </c>
    </row>
    <row r="44" spans="1:17" ht="13.8" thickBot="1" x14ac:dyDescent="0.3">
      <c r="A44" s="32" t="s">
        <v>12</v>
      </c>
      <c r="B44" s="32"/>
    </row>
    <row r="45" spans="1:17" ht="13.8" thickTop="1" x14ac:dyDescent="0.25">
      <c r="A45" t="s">
        <v>13</v>
      </c>
      <c r="B45">
        <v>20</v>
      </c>
    </row>
    <row r="46" spans="1:17" ht="13.2" x14ac:dyDescent="0.25">
      <c r="A46" t="s">
        <v>14</v>
      </c>
      <c r="B46">
        <v>10</v>
      </c>
    </row>
    <row r="47" spans="1:17" ht="13.2" x14ac:dyDescent="0.25">
      <c r="A47" t="s">
        <v>15</v>
      </c>
      <c r="B47">
        <v>5</v>
      </c>
    </row>
    <row r="48" spans="1:17" x14ac:dyDescent="0.2">
      <c r="A48" s="1" t="s">
        <v>43</v>
      </c>
      <c r="B48" s="24" t="s">
        <v>44</v>
      </c>
    </row>
  </sheetData>
  <mergeCells count="9">
    <mergeCell ref="A44:B44"/>
    <mergeCell ref="M6:N6"/>
    <mergeCell ref="O6:P6"/>
    <mergeCell ref="Q6:Q7"/>
    <mergeCell ref="A6:D6"/>
    <mergeCell ref="E6:F6"/>
    <mergeCell ref="G6:H6"/>
    <mergeCell ref="I6:J6"/>
    <mergeCell ref="K6:L6"/>
  </mergeCells>
  <phoneticPr fontId="6" type="noConversion"/>
  <pageMargins left="0.74803149606299213" right="0.39370078740157483" top="0.98425196850393704" bottom="0.78740157480314965" header="0.51181102362204722" footer="0.19685039370078741"/>
  <pageSetup paperSize="9" scale="58" orientation="landscape" cellComments="asDisplayed" r:id="rId1"/>
  <headerFooter alignWithMargins="0">
    <oddHeader>&amp;L&amp;"Tahoma,Regular"&amp;11&amp;D @ &amp;T&amp;C&amp;"Tahoma,Bold"&amp;14&amp;A&amp;R&amp;"Tahoma,Regular"&amp;12page &amp;P /&amp;N</oddHeader>
    <oddFooter>&amp;L&amp;11&amp;Z&amp;F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 tint="0.39997558519241921"/>
    <pageSetUpPr fitToPage="1"/>
  </sheetPr>
  <dimension ref="A1:Q53"/>
  <sheetViews>
    <sheetView zoomScale="75" zoomScaleNormal="75" workbookViewId="0">
      <pane xSplit="4" ySplit="7" topLeftCell="E13" activePane="bottomRight" state="frozen"/>
      <selection pane="topRight" activeCell="E1" sqref="E1"/>
      <selection pane="bottomLeft" activeCell="A8" sqref="A8"/>
      <selection pane="bottomRight" activeCell="Q40" sqref="Q40"/>
    </sheetView>
  </sheetViews>
  <sheetFormatPr defaultColWidth="12.6640625" defaultRowHeight="11.4" x14ac:dyDescent="0.2"/>
  <cols>
    <col min="1" max="1" width="33.5546875" style="1" customWidth="1"/>
    <col min="2" max="2" width="17.88671875" style="1" customWidth="1"/>
    <col min="3" max="3" width="20.109375" style="1" customWidth="1"/>
    <col min="4" max="4" width="13.33203125" style="1" customWidth="1"/>
    <col min="5" max="5" width="12.109375" style="1" customWidth="1"/>
    <col min="6" max="6" width="7.88671875" style="1" customWidth="1"/>
    <col min="7" max="7" width="11.88671875" style="1" customWidth="1"/>
    <col min="8" max="8" width="8.44140625" style="1" customWidth="1"/>
    <col min="9" max="9" width="13" style="1" customWidth="1"/>
    <col min="10" max="10" width="7.6640625" style="1" customWidth="1"/>
    <col min="11" max="11" width="13.5546875" style="1" customWidth="1"/>
    <col min="12" max="12" width="7.109375" style="1" customWidth="1"/>
    <col min="13" max="13" width="14.33203125" style="1" customWidth="1"/>
    <col min="14" max="14" width="10.109375" style="1" customWidth="1"/>
    <col min="15" max="15" width="13.44140625" style="1" customWidth="1"/>
    <col min="16" max="16" width="9.6640625" style="1" customWidth="1"/>
    <col min="17" max="17" width="10" style="1" customWidth="1"/>
    <col min="18" max="16384" width="12.6640625" style="1"/>
  </cols>
  <sheetData>
    <row r="1" spans="1:17" s="2" customFormat="1" ht="21" customHeight="1" x14ac:dyDescent="0.2">
      <c r="A1" s="3" t="s">
        <v>0</v>
      </c>
      <c r="B1" s="3"/>
      <c r="C1" s="1"/>
      <c r="D1" s="1"/>
    </row>
    <row r="2" spans="1:17" s="2" customFormat="1" ht="14.25" customHeight="1" x14ac:dyDescent="0.2">
      <c r="A2" s="3" t="s">
        <v>40</v>
      </c>
      <c r="B2" s="3">
        <f>'Category I.'!B2</f>
        <v>2024</v>
      </c>
      <c r="C2" s="1"/>
      <c r="D2" s="1"/>
    </row>
    <row r="3" spans="1:17" s="2" customFormat="1" ht="14.25" customHeight="1" x14ac:dyDescent="0.2">
      <c r="A3" s="3"/>
      <c r="B3" s="3"/>
      <c r="C3" s="1"/>
      <c r="D3" s="1"/>
    </row>
    <row r="5" spans="1:17" ht="12" thickBot="1" x14ac:dyDescent="0.25">
      <c r="E5" s="3" t="s">
        <v>1</v>
      </c>
    </row>
    <row r="6" spans="1:17" x14ac:dyDescent="0.2">
      <c r="A6" s="37" t="s">
        <v>3</v>
      </c>
      <c r="B6" s="38"/>
      <c r="C6" s="39"/>
      <c r="D6" s="40"/>
      <c r="E6" s="37" t="str">
        <f>'Category I.'!E6:F6</f>
        <v>Bp. 2024.04.06</v>
      </c>
      <c r="F6" s="41"/>
      <c r="G6" s="37" t="str">
        <f>'Category I.'!G6:H6</f>
        <v>Bp. 2023.04.07</v>
      </c>
      <c r="H6" s="41"/>
      <c r="I6" s="37" t="str">
        <f>'Category I.'!I6:J6</f>
        <v>Győr 2024.10.05</v>
      </c>
      <c r="J6" s="41"/>
      <c r="K6" s="37" t="str">
        <f>'Category I.'!K6:L6</f>
        <v>Győr 2024.10.06</v>
      </c>
      <c r="L6" s="41"/>
      <c r="M6" s="37" t="str">
        <f>'Category I.'!M6:N6</f>
        <v>Bp. 2024.12.14</v>
      </c>
      <c r="N6" s="41"/>
      <c r="O6" s="37" t="str">
        <f>'Category I.'!O6:P6</f>
        <v>Bp. 2024.12.15</v>
      </c>
      <c r="P6" s="41"/>
      <c r="Q6" s="35" t="s">
        <v>9</v>
      </c>
    </row>
    <row r="7" spans="1:17" ht="12" thickBot="1" x14ac:dyDescent="0.25">
      <c r="A7" s="4" t="s">
        <v>4</v>
      </c>
      <c r="B7" s="13" t="s">
        <v>23</v>
      </c>
      <c r="C7" s="6" t="s">
        <v>5</v>
      </c>
      <c r="D7" s="7" t="s">
        <v>6</v>
      </c>
      <c r="E7" s="4" t="s">
        <v>16</v>
      </c>
      <c r="F7" s="16" t="s">
        <v>17</v>
      </c>
      <c r="G7" s="4" t="s">
        <v>16</v>
      </c>
      <c r="H7" s="16" t="s">
        <v>17</v>
      </c>
      <c r="I7" s="4" t="s">
        <v>16</v>
      </c>
      <c r="J7" s="16" t="s">
        <v>17</v>
      </c>
      <c r="K7" s="4" t="s">
        <v>16</v>
      </c>
      <c r="L7" s="16" t="s">
        <v>17</v>
      </c>
      <c r="M7" s="4" t="s">
        <v>16</v>
      </c>
      <c r="N7" s="16" t="s">
        <v>17</v>
      </c>
      <c r="O7" s="4" t="s">
        <v>16</v>
      </c>
      <c r="P7" s="16" t="s">
        <v>17</v>
      </c>
      <c r="Q7" s="36"/>
    </row>
    <row r="8" spans="1:17" ht="12" thickBot="1" x14ac:dyDescent="0.25">
      <c r="A8" s="5"/>
      <c r="B8" s="5"/>
      <c r="C8" s="5"/>
      <c r="D8" s="5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</row>
    <row r="9" spans="1:17" ht="12" thickBot="1" x14ac:dyDescent="0.25">
      <c r="A9" s="10" t="s">
        <v>2</v>
      </c>
      <c r="B9" s="14"/>
    </row>
    <row r="10" spans="1:17" x14ac:dyDescent="0.2">
      <c r="A10" s="12" t="s">
        <v>169</v>
      </c>
      <c r="B10" s="12" t="s">
        <v>170</v>
      </c>
      <c r="C10" s="12" t="s">
        <v>47</v>
      </c>
      <c r="D10" s="12" t="s">
        <v>171</v>
      </c>
      <c r="E10" s="12" t="s">
        <v>13</v>
      </c>
      <c r="F10" s="12">
        <v>20</v>
      </c>
      <c r="G10" s="12" t="s">
        <v>151</v>
      </c>
      <c r="H10" s="12">
        <f>20+10</f>
        <v>30</v>
      </c>
      <c r="I10" s="12"/>
      <c r="J10" s="12"/>
      <c r="K10" s="12"/>
      <c r="L10" s="12"/>
      <c r="M10" s="12"/>
      <c r="N10" s="12"/>
      <c r="O10" s="12"/>
      <c r="P10" s="12"/>
      <c r="Q10" s="20">
        <f>SUM(E10:P10)</f>
        <v>50</v>
      </c>
    </row>
    <row r="11" spans="1:17" x14ac:dyDescent="0.2">
      <c r="A11" s="12" t="s">
        <v>172</v>
      </c>
      <c r="B11" s="12" t="s">
        <v>173</v>
      </c>
      <c r="C11" s="12" t="s">
        <v>174</v>
      </c>
      <c r="D11" s="12" t="s">
        <v>89</v>
      </c>
      <c r="E11" s="12" t="s">
        <v>13</v>
      </c>
      <c r="F11" s="12">
        <v>20</v>
      </c>
      <c r="G11" s="12" t="s">
        <v>13</v>
      </c>
      <c r="H11" s="12">
        <v>20</v>
      </c>
      <c r="I11" s="12"/>
      <c r="J11" s="12"/>
      <c r="K11" s="12"/>
      <c r="L11" s="12"/>
      <c r="M11" s="12"/>
      <c r="N11" s="12"/>
      <c r="O11" s="12"/>
      <c r="P11" s="12"/>
      <c r="Q11" s="20">
        <f t="shared" ref="Q11:Q19" si="0">SUM(E11:P11)</f>
        <v>40</v>
      </c>
    </row>
    <row r="12" spans="1:17" x14ac:dyDescent="0.2">
      <c r="A12" s="12" t="s">
        <v>182</v>
      </c>
      <c r="B12" s="12" t="s">
        <v>183</v>
      </c>
      <c r="C12" s="12" t="s">
        <v>108</v>
      </c>
      <c r="D12" s="12" t="s">
        <v>184</v>
      </c>
      <c r="E12" s="12" t="s">
        <v>151</v>
      </c>
      <c r="F12" s="12">
        <f>20+10+1</f>
        <v>31</v>
      </c>
      <c r="G12" s="12" t="s">
        <v>151</v>
      </c>
      <c r="H12" s="12">
        <f>20+10+1</f>
        <v>31</v>
      </c>
      <c r="I12" s="12"/>
      <c r="J12" s="12"/>
      <c r="K12" s="12"/>
      <c r="L12" s="12"/>
      <c r="M12" s="12"/>
      <c r="N12" s="12"/>
      <c r="O12" s="12"/>
      <c r="P12" s="12"/>
      <c r="Q12" s="20">
        <f t="shared" si="0"/>
        <v>62</v>
      </c>
    </row>
    <row r="13" spans="1:17" x14ac:dyDescent="0.2">
      <c r="A13" s="12" t="s">
        <v>264</v>
      </c>
      <c r="B13" s="12" t="s">
        <v>265</v>
      </c>
      <c r="C13" s="12" t="s">
        <v>266</v>
      </c>
      <c r="D13" s="12" t="s">
        <v>267</v>
      </c>
      <c r="E13" s="12"/>
      <c r="F13" s="12"/>
      <c r="G13" s="12"/>
      <c r="H13" s="12"/>
      <c r="I13" s="12" t="s">
        <v>151</v>
      </c>
      <c r="J13" s="12">
        <f>20+10+2</f>
        <v>32</v>
      </c>
      <c r="K13" s="12"/>
      <c r="L13" s="12"/>
      <c r="M13" s="12"/>
      <c r="N13" s="12"/>
      <c r="O13" s="12"/>
      <c r="P13" s="12"/>
      <c r="Q13" s="20">
        <f t="shared" si="0"/>
        <v>32</v>
      </c>
    </row>
    <row r="14" spans="1:17" x14ac:dyDescent="0.2">
      <c r="A14" s="12" t="s">
        <v>118</v>
      </c>
      <c r="B14" s="12" t="s">
        <v>138</v>
      </c>
      <c r="C14" s="12" t="s">
        <v>47</v>
      </c>
      <c r="D14" s="12" t="s">
        <v>119</v>
      </c>
      <c r="E14" s="12"/>
      <c r="F14" s="12"/>
      <c r="G14" s="12"/>
      <c r="H14" s="12"/>
      <c r="I14" s="12" t="s">
        <v>13</v>
      </c>
      <c r="J14" s="12">
        <v>20</v>
      </c>
      <c r="K14" s="12" t="s">
        <v>151</v>
      </c>
      <c r="L14" s="12">
        <f>20+10+2</f>
        <v>32</v>
      </c>
      <c r="M14" s="12"/>
      <c r="N14" s="12"/>
      <c r="O14" s="12"/>
      <c r="P14" s="12"/>
      <c r="Q14" s="20">
        <f t="shared" si="0"/>
        <v>52</v>
      </c>
    </row>
    <row r="15" spans="1:17" x14ac:dyDescent="0.2">
      <c r="A15" s="12" t="s">
        <v>268</v>
      </c>
      <c r="B15" s="12" t="s">
        <v>269</v>
      </c>
      <c r="C15" s="8" t="s">
        <v>227</v>
      </c>
      <c r="D15" s="12" t="s">
        <v>89</v>
      </c>
      <c r="E15" s="12"/>
      <c r="F15" s="12"/>
      <c r="G15" s="12"/>
      <c r="H15" s="12"/>
      <c r="I15" s="12" t="s">
        <v>13</v>
      </c>
      <c r="J15" s="12">
        <v>20</v>
      </c>
      <c r="K15" s="12" t="s">
        <v>13</v>
      </c>
      <c r="L15" s="12">
        <v>20</v>
      </c>
      <c r="M15" s="12"/>
      <c r="N15" s="12"/>
      <c r="O15" s="12" t="s">
        <v>13</v>
      </c>
      <c r="P15" s="12">
        <v>20</v>
      </c>
      <c r="Q15" s="20">
        <f t="shared" si="0"/>
        <v>60</v>
      </c>
    </row>
    <row r="16" spans="1:17" x14ac:dyDescent="0.2">
      <c r="A16" s="12" t="s">
        <v>120</v>
      </c>
      <c r="B16" s="12" t="s">
        <v>121</v>
      </c>
      <c r="C16" s="12" t="s">
        <v>122</v>
      </c>
      <c r="D16" s="12" t="s">
        <v>123</v>
      </c>
      <c r="E16" s="12"/>
      <c r="F16" s="12"/>
      <c r="G16" s="12"/>
      <c r="H16" s="12"/>
      <c r="I16" s="12"/>
      <c r="J16" s="12"/>
      <c r="K16" s="12" t="s">
        <v>13</v>
      </c>
      <c r="L16" s="12">
        <v>20</v>
      </c>
      <c r="M16" s="12"/>
      <c r="N16" s="12"/>
      <c r="O16" s="12"/>
      <c r="P16" s="12"/>
      <c r="Q16" s="20">
        <f t="shared" si="0"/>
        <v>20</v>
      </c>
    </row>
    <row r="17" spans="1:17" x14ac:dyDescent="0.2">
      <c r="A17" s="12" t="s">
        <v>292</v>
      </c>
      <c r="B17" s="12" t="s">
        <v>293</v>
      </c>
      <c r="C17" s="12" t="s">
        <v>266</v>
      </c>
      <c r="D17" s="12" t="s">
        <v>267</v>
      </c>
      <c r="E17" s="12"/>
      <c r="F17" s="12"/>
      <c r="G17" s="12"/>
      <c r="H17" s="12"/>
      <c r="I17" s="12"/>
      <c r="J17" s="12"/>
      <c r="K17" s="12" t="s">
        <v>13</v>
      </c>
      <c r="L17" s="12">
        <v>20</v>
      </c>
      <c r="M17" s="12"/>
      <c r="N17" s="12"/>
      <c r="O17" s="12"/>
      <c r="P17" s="12"/>
      <c r="Q17" s="20">
        <f t="shared" si="0"/>
        <v>20</v>
      </c>
    </row>
    <row r="18" spans="1:17" x14ac:dyDescent="0.2">
      <c r="A18" s="12" t="s">
        <v>124</v>
      </c>
      <c r="B18" s="12" t="s">
        <v>125</v>
      </c>
      <c r="C18" s="12" t="s">
        <v>108</v>
      </c>
      <c r="D18" s="12" t="s">
        <v>126</v>
      </c>
      <c r="E18" s="12"/>
      <c r="F18" s="12"/>
      <c r="G18" s="12"/>
      <c r="H18" s="12"/>
      <c r="I18" s="12"/>
      <c r="J18" s="12"/>
      <c r="K18" s="12"/>
      <c r="L18" s="12"/>
      <c r="M18" s="12" t="s">
        <v>13</v>
      </c>
      <c r="N18" s="12">
        <v>20</v>
      </c>
      <c r="O18" s="12"/>
      <c r="P18" s="12"/>
      <c r="Q18" s="20">
        <f t="shared" si="0"/>
        <v>20</v>
      </c>
    </row>
    <row r="19" spans="1:17" x14ac:dyDescent="0.2">
      <c r="A19" s="26" t="s">
        <v>132</v>
      </c>
      <c r="B19" s="26" t="s">
        <v>133</v>
      </c>
      <c r="C19" s="26" t="s">
        <v>66</v>
      </c>
      <c r="D19" s="26" t="s">
        <v>67</v>
      </c>
      <c r="E19" s="26"/>
      <c r="F19" s="26"/>
      <c r="G19" s="26"/>
      <c r="H19" s="26"/>
      <c r="I19" s="26"/>
      <c r="J19" s="26"/>
      <c r="K19" s="26"/>
      <c r="L19" s="26"/>
      <c r="M19" s="26" t="s">
        <v>151</v>
      </c>
      <c r="N19" s="26">
        <f>20+10+3</f>
        <v>33</v>
      </c>
      <c r="O19" s="26" t="s">
        <v>151</v>
      </c>
      <c r="P19" s="26">
        <f>20+10+2</f>
        <v>32</v>
      </c>
      <c r="Q19" s="19">
        <f t="shared" si="0"/>
        <v>65</v>
      </c>
    </row>
    <row r="20" spans="1:17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</row>
    <row r="21" spans="1:17" ht="12" thickBot="1" x14ac:dyDescent="0.25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</row>
    <row r="22" spans="1:17" ht="12" thickBot="1" x14ac:dyDescent="0.25">
      <c r="A22" s="22" t="s">
        <v>7</v>
      </c>
      <c r="B22" s="23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</row>
    <row r="23" spans="1:17" x14ac:dyDescent="0.2">
      <c r="A23" s="26" t="s">
        <v>145</v>
      </c>
      <c r="B23" s="30" t="s">
        <v>275</v>
      </c>
      <c r="C23" s="26" t="s">
        <v>47</v>
      </c>
      <c r="D23" s="26" t="s">
        <v>65</v>
      </c>
      <c r="E23" s="26" t="s">
        <v>151</v>
      </c>
      <c r="F23" s="26">
        <f>20+10</f>
        <v>30</v>
      </c>
      <c r="G23" s="26" t="s">
        <v>152</v>
      </c>
      <c r="H23" s="26">
        <f>20+10+5</f>
        <v>35</v>
      </c>
      <c r="I23" s="26" t="s">
        <v>151</v>
      </c>
      <c r="J23" s="26">
        <f>20+10+2</f>
        <v>32</v>
      </c>
      <c r="K23" s="26" t="s">
        <v>151</v>
      </c>
      <c r="L23" s="26">
        <f>20+10+1</f>
        <v>31</v>
      </c>
      <c r="M23" s="26" t="s">
        <v>151</v>
      </c>
      <c r="N23" s="26">
        <f>20+10</f>
        <v>30</v>
      </c>
      <c r="O23" s="26" t="s">
        <v>151</v>
      </c>
      <c r="P23" s="26">
        <f>20+10</f>
        <v>30</v>
      </c>
      <c r="Q23" s="19">
        <f t="shared" ref="Q23:Q26" si="1">SUM(E23:P23)</f>
        <v>188</v>
      </c>
    </row>
    <row r="24" spans="1:17" ht="11.4" customHeight="1" x14ac:dyDescent="0.2">
      <c r="A24" s="12" t="s">
        <v>85</v>
      </c>
      <c r="B24" s="31" t="s">
        <v>86</v>
      </c>
      <c r="C24" s="12" t="s">
        <v>87</v>
      </c>
      <c r="D24" s="12" t="s">
        <v>89</v>
      </c>
      <c r="E24" s="12" t="s">
        <v>151</v>
      </c>
      <c r="F24" s="12">
        <f>20+10</f>
        <v>30</v>
      </c>
      <c r="G24" s="12"/>
      <c r="H24" s="12"/>
      <c r="I24" s="12" t="s">
        <v>151</v>
      </c>
      <c r="J24" s="12">
        <f>20+10</f>
        <v>30</v>
      </c>
      <c r="K24" s="12" t="s">
        <v>151</v>
      </c>
      <c r="L24" s="12">
        <f>20+10</f>
        <v>30</v>
      </c>
      <c r="M24" s="12" t="s">
        <v>151</v>
      </c>
      <c r="N24" s="12">
        <f>20+10+1</f>
        <v>31</v>
      </c>
      <c r="O24" s="12" t="s">
        <v>13</v>
      </c>
      <c r="P24" s="12">
        <v>20</v>
      </c>
      <c r="Q24" s="20">
        <f t="shared" si="1"/>
        <v>141</v>
      </c>
    </row>
    <row r="25" spans="1:17" x14ac:dyDescent="0.2">
      <c r="A25" s="12" t="s">
        <v>83</v>
      </c>
      <c r="B25" s="31" t="s">
        <v>274</v>
      </c>
      <c r="C25" s="12" t="s">
        <v>47</v>
      </c>
      <c r="D25" s="12" t="s">
        <v>91</v>
      </c>
      <c r="E25" s="12"/>
      <c r="F25" s="12"/>
      <c r="G25" s="12" t="s">
        <v>151</v>
      </c>
      <c r="H25" s="12">
        <f>20+10</f>
        <v>30</v>
      </c>
      <c r="I25" s="12"/>
      <c r="J25" s="12"/>
      <c r="K25" s="12"/>
      <c r="L25" s="12"/>
      <c r="M25" s="12"/>
      <c r="N25" s="12"/>
      <c r="O25" s="12"/>
      <c r="P25" s="12"/>
      <c r="Q25" s="20">
        <f t="shared" si="1"/>
        <v>30</v>
      </c>
    </row>
    <row r="26" spans="1:17" x14ac:dyDescent="0.2">
      <c r="A26" s="12" t="s">
        <v>270</v>
      </c>
      <c r="B26" s="31" t="s">
        <v>271</v>
      </c>
      <c r="C26" s="12" t="s">
        <v>272</v>
      </c>
      <c r="D26" s="12" t="s">
        <v>273</v>
      </c>
      <c r="E26" s="12"/>
      <c r="F26" s="12"/>
      <c r="G26" s="12"/>
      <c r="H26" s="12"/>
      <c r="I26" s="12" t="s">
        <v>13</v>
      </c>
      <c r="J26" s="12">
        <v>20</v>
      </c>
      <c r="K26" s="12"/>
      <c r="L26" s="12"/>
      <c r="M26" s="12"/>
      <c r="N26" s="12"/>
      <c r="O26" s="12"/>
      <c r="P26" s="12"/>
      <c r="Q26" s="20">
        <f t="shared" si="1"/>
        <v>20</v>
      </c>
    </row>
    <row r="27" spans="1:17" x14ac:dyDescent="0.2">
      <c r="A27" s="12" t="s">
        <v>105</v>
      </c>
      <c r="B27" s="31" t="s">
        <v>107</v>
      </c>
      <c r="C27" s="12" t="s">
        <v>108</v>
      </c>
      <c r="D27" s="12" t="s">
        <v>109</v>
      </c>
      <c r="E27" s="12"/>
      <c r="F27" s="12"/>
      <c r="G27" s="12"/>
      <c r="H27" s="12"/>
      <c r="I27" s="12"/>
      <c r="J27" s="12"/>
      <c r="K27" s="12"/>
      <c r="L27" s="12"/>
      <c r="M27" s="12" t="s">
        <v>13</v>
      </c>
      <c r="N27" s="12">
        <v>20</v>
      </c>
      <c r="O27" s="12" t="s">
        <v>13</v>
      </c>
      <c r="P27" s="12">
        <v>20</v>
      </c>
      <c r="Q27" s="20">
        <f t="shared" ref="Q27" si="2">SUM(E27:P27)</f>
        <v>40</v>
      </c>
    </row>
    <row r="28" spans="1:17" ht="12" thickBot="1" x14ac:dyDescent="0.25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</row>
    <row r="29" spans="1:17" ht="12" thickBot="1" x14ac:dyDescent="0.25">
      <c r="A29" s="22" t="s">
        <v>8</v>
      </c>
      <c r="B29" s="23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</row>
    <row r="30" spans="1:17" x14ac:dyDescent="0.2">
      <c r="A30" s="12" t="s">
        <v>120</v>
      </c>
      <c r="B30" s="12" t="s">
        <v>121</v>
      </c>
      <c r="C30" s="12" t="s">
        <v>122</v>
      </c>
      <c r="D30" s="12" t="s">
        <v>123</v>
      </c>
      <c r="E30" s="12" t="s">
        <v>13</v>
      </c>
      <c r="F30" s="12">
        <v>20</v>
      </c>
      <c r="G30" s="12" t="s">
        <v>13</v>
      </c>
      <c r="H30" s="12">
        <v>20</v>
      </c>
      <c r="I30" s="12"/>
      <c r="J30" s="12"/>
      <c r="K30" s="12"/>
      <c r="L30" s="12"/>
      <c r="M30" s="12"/>
      <c r="N30" s="12"/>
      <c r="O30" s="12"/>
      <c r="P30" s="12"/>
      <c r="Q30" s="20">
        <f t="shared" ref="Q30:Q40" si="3">SUM(E30:P30)</f>
        <v>40</v>
      </c>
    </row>
    <row r="31" spans="1:17" x14ac:dyDescent="0.2">
      <c r="A31" s="12" t="s">
        <v>175</v>
      </c>
      <c r="B31" s="12" t="s">
        <v>176</v>
      </c>
      <c r="C31" s="12" t="s">
        <v>108</v>
      </c>
      <c r="D31" s="12" t="s">
        <v>104</v>
      </c>
      <c r="E31" s="12" t="s">
        <v>13</v>
      </c>
      <c r="F31" s="12">
        <v>20</v>
      </c>
      <c r="G31" s="12" t="s">
        <v>13</v>
      </c>
      <c r="H31" s="12">
        <v>20</v>
      </c>
      <c r="I31" s="12"/>
      <c r="J31" s="12"/>
      <c r="K31" s="12"/>
      <c r="L31" s="12"/>
      <c r="M31" s="12"/>
      <c r="N31" s="12"/>
      <c r="O31" s="12"/>
      <c r="P31" s="12"/>
      <c r="Q31" s="20">
        <f t="shared" si="3"/>
        <v>40</v>
      </c>
    </row>
    <row r="32" spans="1:17" x14ac:dyDescent="0.2">
      <c r="A32" s="12" t="s">
        <v>106</v>
      </c>
      <c r="B32" s="12" t="s">
        <v>139</v>
      </c>
      <c r="C32" s="12" t="s">
        <v>47</v>
      </c>
      <c r="D32" s="12" t="s">
        <v>110</v>
      </c>
      <c r="E32" s="12" t="s">
        <v>13</v>
      </c>
      <c r="F32" s="12">
        <v>20</v>
      </c>
      <c r="G32" s="12" t="s">
        <v>13</v>
      </c>
      <c r="H32" s="12">
        <v>20</v>
      </c>
      <c r="I32" s="12"/>
      <c r="J32" s="12"/>
      <c r="K32" s="12"/>
      <c r="L32" s="12"/>
      <c r="M32" s="12"/>
      <c r="N32" s="12"/>
      <c r="O32" s="12"/>
      <c r="P32" s="12"/>
      <c r="Q32" s="20">
        <f t="shared" si="3"/>
        <v>40</v>
      </c>
    </row>
    <row r="33" spans="1:17" x14ac:dyDescent="0.2">
      <c r="A33" s="12" t="s">
        <v>177</v>
      </c>
      <c r="B33" s="12" t="s">
        <v>178</v>
      </c>
      <c r="C33" s="12" t="s">
        <v>47</v>
      </c>
      <c r="D33" s="12" t="s">
        <v>179</v>
      </c>
      <c r="E33" s="12" t="s">
        <v>13</v>
      </c>
      <c r="F33" s="12">
        <v>20</v>
      </c>
      <c r="G33" s="12" t="s">
        <v>13</v>
      </c>
      <c r="H33" s="12">
        <v>20</v>
      </c>
      <c r="I33" s="12" t="s">
        <v>13</v>
      </c>
      <c r="J33" s="12">
        <v>20</v>
      </c>
      <c r="K33" s="12" t="s">
        <v>13</v>
      </c>
      <c r="L33" s="12">
        <v>20</v>
      </c>
      <c r="M33" s="12"/>
      <c r="N33" s="12"/>
      <c r="O33" s="12"/>
      <c r="P33" s="12"/>
      <c r="Q33" s="20">
        <f t="shared" si="3"/>
        <v>80</v>
      </c>
    </row>
    <row r="34" spans="1:17" x14ac:dyDescent="0.2">
      <c r="A34" s="12" t="s">
        <v>180</v>
      </c>
      <c r="B34" s="12" t="s">
        <v>181</v>
      </c>
      <c r="C34" s="12" t="s">
        <v>66</v>
      </c>
      <c r="D34" s="12" t="s">
        <v>24</v>
      </c>
      <c r="E34" s="12" t="s">
        <v>151</v>
      </c>
      <c r="F34" s="12">
        <f>20+10+3</f>
        <v>33</v>
      </c>
      <c r="G34" s="12" t="s">
        <v>151</v>
      </c>
      <c r="H34" s="12">
        <f>20+10+3</f>
        <v>33</v>
      </c>
      <c r="I34" s="12"/>
      <c r="J34" s="12"/>
      <c r="K34" s="12"/>
      <c r="L34" s="12"/>
      <c r="M34" s="12"/>
      <c r="N34" s="12"/>
      <c r="O34" s="12"/>
      <c r="P34" s="12"/>
      <c r="Q34" s="20">
        <f t="shared" si="3"/>
        <v>66</v>
      </c>
    </row>
    <row r="35" spans="1:17" x14ac:dyDescent="0.2">
      <c r="A35" s="12" t="s">
        <v>132</v>
      </c>
      <c r="B35" s="12" t="s">
        <v>133</v>
      </c>
      <c r="C35" s="12" t="s">
        <v>66</v>
      </c>
      <c r="D35" s="12" t="s">
        <v>67</v>
      </c>
      <c r="E35" s="12" t="s">
        <v>152</v>
      </c>
      <c r="F35" s="12">
        <f>20+10+5+3</f>
        <v>38</v>
      </c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20">
        <f t="shared" si="3"/>
        <v>38</v>
      </c>
    </row>
    <row r="36" spans="1:17" x14ac:dyDescent="0.2">
      <c r="A36" s="12" t="s">
        <v>124</v>
      </c>
      <c r="B36" s="12" t="s">
        <v>125</v>
      </c>
      <c r="C36" s="12" t="s">
        <v>108</v>
      </c>
      <c r="D36" s="12" t="s">
        <v>126</v>
      </c>
      <c r="E36" s="12"/>
      <c r="F36" s="12"/>
      <c r="G36" s="12" t="s">
        <v>151</v>
      </c>
      <c r="H36" s="12">
        <f>20+10+3</f>
        <v>33</v>
      </c>
      <c r="I36" s="12"/>
      <c r="J36" s="12"/>
      <c r="K36" s="12"/>
      <c r="L36" s="12"/>
      <c r="M36" s="12"/>
      <c r="N36" s="12"/>
      <c r="O36" s="12"/>
      <c r="P36" s="12"/>
      <c r="Q36" s="20">
        <f t="shared" si="3"/>
        <v>33</v>
      </c>
    </row>
    <row r="37" spans="1:17" x14ac:dyDescent="0.2">
      <c r="A37" s="12" t="s">
        <v>225</v>
      </c>
      <c r="B37" s="12" t="s">
        <v>226</v>
      </c>
      <c r="C37" s="8" t="s">
        <v>227</v>
      </c>
      <c r="D37" s="8" t="s">
        <v>89</v>
      </c>
      <c r="E37" s="8"/>
      <c r="F37" s="8"/>
      <c r="G37" s="12" t="s">
        <v>13</v>
      </c>
      <c r="H37" s="12">
        <v>20</v>
      </c>
      <c r="I37" s="12"/>
      <c r="J37" s="12"/>
      <c r="K37" s="12"/>
      <c r="L37" s="12"/>
      <c r="M37" s="12"/>
      <c r="N37" s="12"/>
      <c r="O37" s="12"/>
      <c r="P37" s="12"/>
      <c r="Q37" s="20">
        <f t="shared" si="3"/>
        <v>20</v>
      </c>
    </row>
    <row r="38" spans="1:17" x14ac:dyDescent="0.2">
      <c r="A38" s="12" t="s">
        <v>276</v>
      </c>
      <c r="B38" s="12" t="s">
        <v>277</v>
      </c>
      <c r="C38" s="12" t="s">
        <v>47</v>
      </c>
      <c r="D38" s="12" t="s">
        <v>278</v>
      </c>
      <c r="E38" s="12"/>
      <c r="F38" s="12"/>
      <c r="G38" s="12"/>
      <c r="H38" s="12"/>
      <c r="I38" s="12" t="s">
        <v>13</v>
      </c>
      <c r="J38" s="12">
        <v>20</v>
      </c>
      <c r="K38" s="12"/>
      <c r="L38" s="12"/>
      <c r="M38" s="12"/>
      <c r="N38" s="12"/>
      <c r="O38" s="12"/>
      <c r="P38" s="12"/>
      <c r="Q38" s="20">
        <f t="shared" si="3"/>
        <v>20</v>
      </c>
    </row>
    <row r="39" spans="1:17" x14ac:dyDescent="0.2">
      <c r="A39" s="26" t="s">
        <v>279</v>
      </c>
      <c r="B39" s="26" t="s">
        <v>281</v>
      </c>
      <c r="C39" s="26" t="s">
        <v>66</v>
      </c>
      <c r="D39" s="26" t="s">
        <v>24</v>
      </c>
      <c r="E39" s="26"/>
      <c r="F39" s="26"/>
      <c r="G39" s="26"/>
      <c r="H39" s="26"/>
      <c r="I39" s="26" t="s">
        <v>151</v>
      </c>
      <c r="J39" s="26">
        <f>20+10+2</f>
        <v>32</v>
      </c>
      <c r="K39" s="26" t="s">
        <v>151</v>
      </c>
      <c r="L39" s="26">
        <f>20+10+2</f>
        <v>32</v>
      </c>
      <c r="M39" s="26" t="s">
        <v>13</v>
      </c>
      <c r="N39" s="26">
        <v>20</v>
      </c>
      <c r="O39" s="26" t="s">
        <v>151</v>
      </c>
      <c r="P39" s="26">
        <f>20+10+2</f>
        <v>32</v>
      </c>
      <c r="Q39" s="19">
        <f t="shared" si="3"/>
        <v>116</v>
      </c>
    </row>
    <row r="40" spans="1:17" x14ac:dyDescent="0.2">
      <c r="A40" s="12" t="s">
        <v>280</v>
      </c>
      <c r="B40" s="12" t="s">
        <v>282</v>
      </c>
      <c r="C40" s="12" t="s">
        <v>66</v>
      </c>
      <c r="D40" s="12" t="s">
        <v>88</v>
      </c>
      <c r="E40" s="12"/>
      <c r="F40" s="12"/>
      <c r="G40" s="12"/>
      <c r="H40" s="12"/>
      <c r="I40" s="12" t="s">
        <v>152</v>
      </c>
      <c r="J40" s="12">
        <f>20+10+5+2</f>
        <v>37</v>
      </c>
      <c r="K40" s="12" t="s">
        <v>152</v>
      </c>
      <c r="L40" s="12">
        <f>20+10+5+2</f>
        <v>37</v>
      </c>
      <c r="M40" s="12" t="s">
        <v>152</v>
      </c>
      <c r="N40" s="12">
        <f>20+10+5+2</f>
        <v>37</v>
      </c>
      <c r="O40" s="12"/>
      <c r="P40" s="12"/>
      <c r="Q40" s="20">
        <f t="shared" si="3"/>
        <v>111</v>
      </c>
    </row>
    <row r="41" spans="1:17" x14ac:dyDescent="0.2">
      <c r="A41" s="12" t="s">
        <v>294</v>
      </c>
      <c r="B41" s="12" t="s">
        <v>295</v>
      </c>
      <c r="C41" s="12" t="s">
        <v>47</v>
      </c>
      <c r="D41" s="12" t="s">
        <v>278</v>
      </c>
      <c r="E41" s="12"/>
      <c r="F41" s="12"/>
      <c r="G41" s="12"/>
      <c r="H41" s="12"/>
      <c r="I41" s="12"/>
      <c r="J41" s="12"/>
      <c r="K41" s="12" t="s">
        <v>13</v>
      </c>
      <c r="L41" s="12">
        <v>20</v>
      </c>
      <c r="M41" s="12"/>
      <c r="N41" s="12"/>
      <c r="O41" s="12"/>
      <c r="P41" s="12"/>
      <c r="Q41" s="20">
        <f t="shared" ref="Q41" si="4">SUM(E41:P41)</f>
        <v>20</v>
      </c>
    </row>
    <row r="42" spans="1:17" x14ac:dyDescent="0.2">
      <c r="A42" s="12" t="s">
        <v>311</v>
      </c>
      <c r="B42" s="12" t="s">
        <v>312</v>
      </c>
      <c r="C42" s="12" t="s">
        <v>47</v>
      </c>
      <c r="D42" s="12" t="s">
        <v>313</v>
      </c>
      <c r="E42" s="12"/>
      <c r="F42" s="12"/>
      <c r="G42" s="12"/>
      <c r="H42" s="12"/>
      <c r="I42" s="12"/>
      <c r="J42" s="12"/>
      <c r="K42" s="12"/>
      <c r="L42" s="12"/>
      <c r="M42" s="12" t="s">
        <v>13</v>
      </c>
      <c r="N42" s="12">
        <v>20</v>
      </c>
      <c r="O42" s="12" t="s">
        <v>13</v>
      </c>
      <c r="P42" s="12">
        <v>20</v>
      </c>
      <c r="Q42" s="20">
        <f t="shared" ref="Q42:Q45" si="5">SUM(E42:P42)</f>
        <v>40</v>
      </c>
    </row>
    <row r="43" spans="1:17" x14ac:dyDescent="0.2">
      <c r="A43" s="12" t="s">
        <v>314</v>
      </c>
      <c r="B43" s="12" t="s">
        <v>315</v>
      </c>
      <c r="C43" s="12" t="s">
        <v>47</v>
      </c>
      <c r="D43" s="12" t="s">
        <v>171</v>
      </c>
      <c r="E43" s="12"/>
      <c r="F43" s="12"/>
      <c r="G43" s="12"/>
      <c r="H43" s="12"/>
      <c r="I43" s="12"/>
      <c r="J43" s="12"/>
      <c r="K43" s="12"/>
      <c r="L43" s="12"/>
      <c r="M43" s="12" t="s">
        <v>13</v>
      </c>
      <c r="N43" s="12">
        <v>20</v>
      </c>
      <c r="O43" s="12" t="s">
        <v>13</v>
      </c>
      <c r="P43" s="12">
        <v>20</v>
      </c>
      <c r="Q43" s="20">
        <f t="shared" si="5"/>
        <v>40</v>
      </c>
    </row>
    <row r="44" spans="1:17" x14ac:dyDescent="0.2">
      <c r="A44" s="12" t="s">
        <v>316</v>
      </c>
      <c r="B44" s="12" t="s">
        <v>317</v>
      </c>
      <c r="C44" s="12" t="s">
        <v>108</v>
      </c>
      <c r="D44" s="12" t="s">
        <v>104</v>
      </c>
      <c r="E44" s="12"/>
      <c r="F44" s="12"/>
      <c r="G44" s="12"/>
      <c r="H44" s="12"/>
      <c r="I44" s="12"/>
      <c r="J44" s="12"/>
      <c r="K44" s="12"/>
      <c r="L44" s="12"/>
      <c r="M44" s="12" t="s">
        <v>13</v>
      </c>
      <c r="N44" s="12">
        <v>20</v>
      </c>
      <c r="O44" s="12" t="s">
        <v>13</v>
      </c>
      <c r="P44" s="12">
        <v>20</v>
      </c>
      <c r="Q44" s="20">
        <f t="shared" si="5"/>
        <v>40</v>
      </c>
    </row>
    <row r="45" spans="1:17" x14ac:dyDescent="0.2">
      <c r="A45" s="12" t="s">
        <v>318</v>
      </c>
      <c r="B45" s="12" t="s">
        <v>319</v>
      </c>
      <c r="C45" s="12" t="s">
        <v>47</v>
      </c>
      <c r="D45" s="12" t="s">
        <v>320</v>
      </c>
      <c r="E45" s="12"/>
      <c r="F45" s="12"/>
      <c r="G45" s="12"/>
      <c r="H45" s="12"/>
      <c r="I45" s="12"/>
      <c r="J45" s="12"/>
      <c r="K45" s="12"/>
      <c r="L45" s="12"/>
      <c r="M45" s="12" t="s">
        <v>13</v>
      </c>
      <c r="N45" s="12">
        <v>20</v>
      </c>
      <c r="O45" s="12"/>
      <c r="P45" s="12"/>
      <c r="Q45" s="20">
        <f t="shared" si="5"/>
        <v>20</v>
      </c>
    </row>
    <row r="46" spans="1:17" x14ac:dyDescent="0.2">
      <c r="A46" s="12" t="s">
        <v>343</v>
      </c>
      <c r="B46" s="12" t="s">
        <v>344</v>
      </c>
      <c r="C46" s="12" t="s">
        <v>345</v>
      </c>
      <c r="D46" s="12" t="s">
        <v>278</v>
      </c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 t="s">
        <v>13</v>
      </c>
      <c r="P46" s="12">
        <v>20</v>
      </c>
      <c r="Q46" s="20">
        <f t="shared" ref="Q46" si="6">SUM(E46:P46)</f>
        <v>20</v>
      </c>
    </row>
    <row r="47" spans="1:17" x14ac:dyDescent="0.2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14"/>
    </row>
    <row r="49" spans="1:2" ht="12.75" customHeight="1" thickBot="1" x14ac:dyDescent="0.3">
      <c r="A49" s="32" t="s">
        <v>12</v>
      </c>
      <c r="B49" s="32"/>
    </row>
    <row r="50" spans="1:2" ht="13.8" thickTop="1" x14ac:dyDescent="0.25">
      <c r="A50" t="s">
        <v>13</v>
      </c>
      <c r="B50">
        <v>20</v>
      </c>
    </row>
    <row r="51" spans="1:2" ht="13.2" x14ac:dyDescent="0.25">
      <c r="A51" t="s">
        <v>14</v>
      </c>
      <c r="B51">
        <v>10</v>
      </c>
    </row>
    <row r="52" spans="1:2" ht="13.2" x14ac:dyDescent="0.25">
      <c r="A52" t="s">
        <v>15</v>
      </c>
      <c r="B52">
        <v>5</v>
      </c>
    </row>
    <row r="53" spans="1:2" x14ac:dyDescent="0.2">
      <c r="A53" s="1" t="s">
        <v>43</v>
      </c>
      <c r="B53" s="24" t="s">
        <v>44</v>
      </c>
    </row>
  </sheetData>
  <mergeCells count="9">
    <mergeCell ref="A49:B49"/>
    <mergeCell ref="Q6:Q7"/>
    <mergeCell ref="A6:D6"/>
    <mergeCell ref="E6:F6"/>
    <mergeCell ref="G6:H6"/>
    <mergeCell ref="I6:J6"/>
    <mergeCell ref="K6:L6"/>
    <mergeCell ref="M6:N6"/>
    <mergeCell ref="O6:P6"/>
  </mergeCells>
  <phoneticPr fontId="6" type="noConversion"/>
  <pageMargins left="0.74803149606299213" right="0.39370078740157483" top="0.98425196850393704" bottom="0.78740157480314965" header="0.51181102362204722" footer="0.19685039370078741"/>
  <pageSetup paperSize="9" orientation="landscape" cellComments="asDisplayed" r:id="rId1"/>
  <headerFooter alignWithMargins="0">
    <oddHeader>&amp;L&amp;"Tahoma,Regular"&amp;11&amp;D @ &amp;T&amp;C&amp;"Tahoma,Bold"&amp;14&amp;A&amp;R&amp;"Tahoma,Regular"&amp;12page &amp;P /&amp;N</oddHeader>
    <oddFooter>&amp;L&amp;11&amp;Z&amp;F</oddFooter>
  </headerFooter>
  <ignoredErrors>
    <ignoredError sqref="B5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  <pageSetUpPr fitToPage="1"/>
  </sheetPr>
  <dimension ref="A1:Q45"/>
  <sheetViews>
    <sheetView zoomScale="75" zoomScaleNormal="75" workbookViewId="0">
      <pane xSplit="4" ySplit="7" topLeftCell="E8" activePane="bottomRight" state="frozen"/>
      <selection pane="topRight" activeCell="E1" sqref="E1"/>
      <selection pane="bottomLeft" activeCell="A8" sqref="A8"/>
      <selection pane="bottomRight" activeCell="Q34" sqref="Q34"/>
    </sheetView>
  </sheetViews>
  <sheetFormatPr defaultColWidth="12.6640625" defaultRowHeight="11.4" outlineLevelCol="1" x14ac:dyDescent="0.2"/>
  <cols>
    <col min="1" max="1" width="37.6640625" style="1" bestFit="1" customWidth="1"/>
    <col min="2" max="2" width="17.44140625" style="1" customWidth="1"/>
    <col min="3" max="3" width="23.109375" style="1" customWidth="1"/>
    <col min="4" max="4" width="14" style="1" customWidth="1"/>
    <col min="5" max="5" width="12.6640625" style="1" customWidth="1" outlineLevel="1"/>
    <col min="6" max="6" width="6.33203125" style="1" customWidth="1"/>
    <col min="7" max="7" width="13" style="1" customWidth="1" outlineLevel="1"/>
    <col min="8" max="8" width="6.44140625" style="1" customWidth="1"/>
    <col min="9" max="9" width="12" style="1" customWidth="1" outlineLevel="1"/>
    <col min="10" max="10" width="10.109375" style="1" customWidth="1"/>
    <col min="11" max="11" width="12.6640625" style="1" customWidth="1" outlineLevel="1"/>
    <col min="12" max="12" width="10" style="1" customWidth="1"/>
    <col min="13" max="13" width="11.88671875" style="1" customWidth="1"/>
    <col min="14" max="14" width="10.6640625" style="1" customWidth="1"/>
    <col min="15" max="15" width="12.109375" style="1" customWidth="1"/>
    <col min="16" max="16" width="10" style="1" customWidth="1"/>
    <col min="17" max="17" width="8.5546875" style="1" customWidth="1"/>
    <col min="18" max="16384" width="12.6640625" style="1"/>
  </cols>
  <sheetData>
    <row r="1" spans="1:17" s="2" customFormat="1" ht="21" customHeight="1" x14ac:dyDescent="0.2">
      <c r="A1" s="3" t="s">
        <v>0</v>
      </c>
      <c r="B1" s="3"/>
      <c r="C1" s="1"/>
      <c r="D1" s="1"/>
    </row>
    <row r="2" spans="1:17" s="2" customFormat="1" ht="14.25" customHeight="1" x14ac:dyDescent="0.2">
      <c r="A2" s="3" t="s">
        <v>39</v>
      </c>
      <c r="B2" s="3">
        <f>'Category I.'!B2</f>
        <v>2024</v>
      </c>
      <c r="C2" s="1"/>
      <c r="D2" s="1"/>
    </row>
    <row r="3" spans="1:17" s="2" customFormat="1" ht="14.25" customHeight="1" x14ac:dyDescent="0.2">
      <c r="A3" s="3"/>
      <c r="B3" s="3"/>
      <c r="C3" s="1"/>
      <c r="D3" s="1"/>
    </row>
    <row r="5" spans="1:17" ht="12" thickBot="1" x14ac:dyDescent="0.25">
      <c r="E5" s="3" t="s">
        <v>1</v>
      </c>
    </row>
    <row r="6" spans="1:17" x14ac:dyDescent="0.2">
      <c r="A6" s="37" t="s">
        <v>3</v>
      </c>
      <c r="B6" s="38"/>
      <c r="C6" s="39"/>
      <c r="D6" s="40"/>
      <c r="E6" s="42" t="str">
        <f>'Category I.'!E6:F6</f>
        <v>Bp. 2024.04.06</v>
      </c>
      <c r="F6" s="43"/>
      <c r="G6" s="42" t="str">
        <f>'Category I.'!G6:H6</f>
        <v>Bp. 2023.04.07</v>
      </c>
      <c r="H6" s="43"/>
      <c r="I6" s="42" t="str">
        <f>'Category I.'!I6:J6</f>
        <v>Győr 2024.10.05</v>
      </c>
      <c r="J6" s="43"/>
      <c r="K6" s="42" t="str">
        <f>'Category I.'!K6:L6</f>
        <v>Győr 2024.10.06</v>
      </c>
      <c r="L6" s="43"/>
      <c r="M6" s="37" t="str">
        <f>'Category I.'!M6:N6</f>
        <v>Bp. 2024.12.14</v>
      </c>
      <c r="N6" s="41"/>
      <c r="O6" s="37" t="str">
        <f>'Category I.'!O6:P6</f>
        <v>Bp. 2024.12.15</v>
      </c>
      <c r="P6" s="41"/>
      <c r="Q6" s="35" t="s">
        <v>9</v>
      </c>
    </row>
    <row r="7" spans="1:17" ht="12" thickBot="1" x14ac:dyDescent="0.25">
      <c r="A7" s="4" t="s">
        <v>4</v>
      </c>
      <c r="B7" s="13" t="s">
        <v>25</v>
      </c>
      <c r="C7" s="6" t="s">
        <v>5</v>
      </c>
      <c r="D7" s="7" t="s">
        <v>6</v>
      </c>
      <c r="E7" s="17" t="s">
        <v>16</v>
      </c>
      <c r="F7" s="18" t="s">
        <v>17</v>
      </c>
      <c r="G7" s="17" t="s">
        <v>16</v>
      </c>
      <c r="H7" s="18" t="s">
        <v>17</v>
      </c>
      <c r="I7" s="17" t="s">
        <v>16</v>
      </c>
      <c r="J7" s="18" t="s">
        <v>17</v>
      </c>
      <c r="K7" s="17" t="s">
        <v>16</v>
      </c>
      <c r="L7" s="18" t="s">
        <v>17</v>
      </c>
      <c r="M7" s="4" t="s">
        <v>16</v>
      </c>
      <c r="N7" s="16" t="s">
        <v>17</v>
      </c>
      <c r="O7" s="4" t="s">
        <v>16</v>
      </c>
      <c r="P7" s="16" t="s">
        <v>17</v>
      </c>
      <c r="Q7" s="36"/>
    </row>
    <row r="8" spans="1:17" ht="12" thickBot="1" x14ac:dyDescent="0.25">
      <c r="A8" s="5"/>
      <c r="B8" s="5"/>
      <c r="C8" s="5"/>
      <c r="D8" s="5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</row>
    <row r="9" spans="1:17" ht="12" thickBot="1" x14ac:dyDescent="0.25">
      <c r="A9" s="10" t="s">
        <v>2</v>
      </c>
      <c r="B9" s="14"/>
    </row>
    <row r="10" spans="1:17" x14ac:dyDescent="0.2">
      <c r="A10" s="12" t="s">
        <v>185</v>
      </c>
      <c r="B10" s="12" t="s">
        <v>186</v>
      </c>
      <c r="C10" s="12" t="s">
        <v>68</v>
      </c>
      <c r="D10" s="12" t="s">
        <v>11</v>
      </c>
      <c r="E10" s="12" t="s">
        <v>13</v>
      </c>
      <c r="F10" s="12">
        <v>20</v>
      </c>
      <c r="G10" s="12" t="s">
        <v>151</v>
      </c>
      <c r="H10" s="12">
        <f>20+10+1</f>
        <v>31</v>
      </c>
      <c r="I10" s="12"/>
      <c r="J10" s="12"/>
      <c r="K10" s="12"/>
      <c r="L10" s="12"/>
      <c r="M10" s="12"/>
      <c r="N10" s="12"/>
      <c r="O10" s="12"/>
      <c r="P10" s="12"/>
      <c r="Q10" s="20">
        <f t="shared" ref="Q10:Q18" si="0">SUM(E10:P10)</f>
        <v>51</v>
      </c>
    </row>
    <row r="11" spans="1:17" x14ac:dyDescent="0.2">
      <c r="A11" s="12" t="s">
        <v>187</v>
      </c>
      <c r="B11" s="12" t="s">
        <v>188</v>
      </c>
      <c r="C11" s="12" t="s">
        <v>45</v>
      </c>
      <c r="D11" s="12" t="s">
        <v>189</v>
      </c>
      <c r="E11" s="12" t="s">
        <v>151</v>
      </c>
      <c r="F11" s="12">
        <f>20+10+1</f>
        <v>31</v>
      </c>
      <c r="G11" s="12" t="s">
        <v>13</v>
      </c>
      <c r="H11" s="12">
        <v>20</v>
      </c>
      <c r="I11" s="12"/>
      <c r="J11" s="12"/>
      <c r="K11" s="12" t="s">
        <v>13</v>
      </c>
      <c r="L11" s="12">
        <v>20</v>
      </c>
      <c r="M11" s="12"/>
      <c r="N11" s="12"/>
      <c r="O11" s="12"/>
      <c r="P11" s="12"/>
      <c r="Q11" s="20">
        <f t="shared" si="0"/>
        <v>71</v>
      </c>
    </row>
    <row r="12" spans="1:17" x14ac:dyDescent="0.2">
      <c r="A12" s="26" t="s">
        <v>146</v>
      </c>
      <c r="B12" s="26" t="s">
        <v>51</v>
      </c>
      <c r="C12" s="26" t="s">
        <v>49</v>
      </c>
      <c r="D12" s="26" t="s">
        <v>50</v>
      </c>
      <c r="E12" s="26" t="s">
        <v>151</v>
      </c>
      <c r="F12" s="26">
        <f>20+10+3</f>
        <v>33</v>
      </c>
      <c r="G12" s="26" t="s">
        <v>13</v>
      </c>
      <c r="H12" s="26">
        <v>20</v>
      </c>
      <c r="I12" s="26" t="s">
        <v>13</v>
      </c>
      <c r="J12" s="26">
        <v>20</v>
      </c>
      <c r="K12" s="26" t="s">
        <v>13</v>
      </c>
      <c r="L12" s="26">
        <v>20</v>
      </c>
      <c r="M12" s="26" t="s">
        <v>151</v>
      </c>
      <c r="N12" s="26">
        <f>20+10+2</f>
        <v>32</v>
      </c>
      <c r="O12" s="26" t="s">
        <v>151</v>
      </c>
      <c r="P12" s="26">
        <f>20+10+2</f>
        <v>32</v>
      </c>
      <c r="Q12" s="19">
        <f t="shared" si="0"/>
        <v>157</v>
      </c>
    </row>
    <row r="13" spans="1:17" x14ac:dyDescent="0.2">
      <c r="A13" s="12" t="s">
        <v>127</v>
      </c>
      <c r="B13" s="12" t="s">
        <v>141</v>
      </c>
      <c r="C13" s="12" t="s">
        <v>55</v>
      </c>
      <c r="D13" s="12" t="s">
        <v>56</v>
      </c>
      <c r="E13" s="12" t="s">
        <v>13</v>
      </c>
      <c r="F13" s="12">
        <v>20</v>
      </c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20">
        <f t="shared" si="0"/>
        <v>20</v>
      </c>
    </row>
    <row r="14" spans="1:17" x14ac:dyDescent="0.2">
      <c r="A14" s="12" t="s">
        <v>111</v>
      </c>
      <c r="B14" s="12" t="s">
        <v>190</v>
      </c>
      <c r="C14" s="12" t="s">
        <v>35</v>
      </c>
      <c r="D14" s="12" t="s">
        <v>112</v>
      </c>
      <c r="E14" s="12" t="s">
        <v>13</v>
      </c>
      <c r="F14" s="12">
        <v>20</v>
      </c>
      <c r="G14" s="12" t="s">
        <v>13</v>
      </c>
      <c r="H14" s="12">
        <v>20</v>
      </c>
      <c r="I14" s="12"/>
      <c r="J14" s="12"/>
      <c r="K14" s="12"/>
      <c r="L14" s="12"/>
      <c r="M14" s="12"/>
      <c r="N14" s="12"/>
      <c r="O14" s="12"/>
      <c r="P14" s="12"/>
      <c r="Q14" s="20">
        <f t="shared" si="0"/>
        <v>40</v>
      </c>
    </row>
    <row r="15" spans="1:17" x14ac:dyDescent="0.2">
      <c r="A15" s="12" t="s">
        <v>228</v>
      </c>
      <c r="B15" s="12" t="s">
        <v>229</v>
      </c>
      <c r="C15" s="12" t="s">
        <v>10</v>
      </c>
      <c r="D15" s="12" t="s">
        <v>11</v>
      </c>
      <c r="E15" s="12"/>
      <c r="F15" s="12"/>
      <c r="G15" s="12"/>
      <c r="H15" s="12"/>
      <c r="I15" s="12" t="s">
        <v>13</v>
      </c>
      <c r="J15" s="12">
        <v>20</v>
      </c>
      <c r="K15" s="12"/>
      <c r="L15" s="12"/>
      <c r="M15" s="12"/>
      <c r="N15" s="12"/>
      <c r="O15" s="12"/>
      <c r="P15" s="12"/>
      <c r="Q15" s="20">
        <f t="shared" si="0"/>
        <v>20</v>
      </c>
    </row>
    <row r="16" spans="1:17" x14ac:dyDescent="0.2">
      <c r="A16" s="12" t="s">
        <v>134</v>
      </c>
      <c r="B16" s="12" t="s">
        <v>142</v>
      </c>
      <c r="C16" s="12" t="s">
        <v>135</v>
      </c>
      <c r="D16" s="12" t="s">
        <v>69</v>
      </c>
      <c r="E16" s="12"/>
      <c r="F16" s="12"/>
      <c r="G16" s="12"/>
      <c r="H16" s="12"/>
      <c r="I16" s="12" t="s">
        <v>151</v>
      </c>
      <c r="J16" s="12">
        <f>20+10+2</f>
        <v>32</v>
      </c>
      <c r="K16" s="12"/>
      <c r="L16" s="12"/>
      <c r="M16" s="12" t="s">
        <v>13</v>
      </c>
      <c r="N16" s="12">
        <v>20</v>
      </c>
      <c r="O16" s="12" t="s">
        <v>151</v>
      </c>
      <c r="P16" s="12">
        <f>20+10+1</f>
        <v>31</v>
      </c>
      <c r="Q16" s="20">
        <f t="shared" si="0"/>
        <v>83</v>
      </c>
    </row>
    <row r="17" spans="1:17" x14ac:dyDescent="0.2">
      <c r="A17" s="12" t="s">
        <v>148</v>
      </c>
      <c r="B17" s="12" t="s">
        <v>140</v>
      </c>
      <c r="C17" s="12" t="s">
        <v>35</v>
      </c>
      <c r="D17" s="12" t="s">
        <v>113</v>
      </c>
      <c r="E17" s="12"/>
      <c r="F17" s="12"/>
      <c r="G17" s="12"/>
      <c r="H17" s="12"/>
      <c r="I17" s="12"/>
      <c r="J17" s="12"/>
      <c r="K17" s="12" t="s">
        <v>13</v>
      </c>
      <c r="L17" s="12">
        <v>20</v>
      </c>
      <c r="M17" s="12" t="s">
        <v>13</v>
      </c>
      <c r="N17" s="12">
        <v>20</v>
      </c>
      <c r="O17" s="12"/>
      <c r="P17" s="12"/>
      <c r="Q17" s="20">
        <f t="shared" si="0"/>
        <v>40</v>
      </c>
    </row>
    <row r="18" spans="1:17" x14ac:dyDescent="0.2">
      <c r="A18" s="12" t="s">
        <v>321</v>
      </c>
      <c r="B18" s="12" t="s">
        <v>322</v>
      </c>
      <c r="C18" s="12" t="s">
        <v>323</v>
      </c>
      <c r="D18" s="12" t="s">
        <v>56</v>
      </c>
      <c r="E18" s="12"/>
      <c r="F18" s="12"/>
      <c r="G18" s="12"/>
      <c r="H18" s="12"/>
      <c r="I18" s="12"/>
      <c r="J18" s="12"/>
      <c r="K18" s="12"/>
      <c r="L18" s="12"/>
      <c r="M18" s="12" t="s">
        <v>13</v>
      </c>
      <c r="N18" s="12">
        <v>20</v>
      </c>
      <c r="O18" s="12" t="s">
        <v>13</v>
      </c>
      <c r="P18" s="12">
        <v>20</v>
      </c>
      <c r="Q18" s="20">
        <f t="shared" si="0"/>
        <v>40</v>
      </c>
    </row>
    <row r="19" spans="1:17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</row>
    <row r="20" spans="1:17" ht="12" thickBot="1" x14ac:dyDescent="0.25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</row>
    <row r="21" spans="1:17" x14ac:dyDescent="0.2">
      <c r="A21" s="25" t="s">
        <v>7</v>
      </c>
      <c r="B21" s="23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</row>
    <row r="22" spans="1:17" x14ac:dyDescent="0.2">
      <c r="A22" s="26" t="s">
        <v>147</v>
      </c>
      <c r="B22" s="26" t="s">
        <v>52</v>
      </c>
      <c r="C22" s="26" t="s">
        <v>36</v>
      </c>
      <c r="D22" s="26" t="s">
        <v>37</v>
      </c>
      <c r="E22" s="26" t="s">
        <v>151</v>
      </c>
      <c r="F22" s="26">
        <f>20+10</f>
        <v>30</v>
      </c>
      <c r="G22" s="26" t="s">
        <v>151</v>
      </c>
      <c r="H22" s="26">
        <f>20+10</f>
        <v>30</v>
      </c>
      <c r="I22" s="26" t="s">
        <v>151</v>
      </c>
      <c r="J22" s="26">
        <f>20+10+1</f>
        <v>31</v>
      </c>
      <c r="K22" s="26" t="s">
        <v>151</v>
      </c>
      <c r="L22" s="26">
        <f>20+10+1</f>
        <v>31</v>
      </c>
      <c r="M22" s="26" t="s">
        <v>151</v>
      </c>
      <c r="N22" s="26">
        <f>20+10+1</f>
        <v>31</v>
      </c>
      <c r="O22" s="26" t="s">
        <v>13</v>
      </c>
      <c r="P22" s="26">
        <v>20</v>
      </c>
      <c r="Q22" s="19">
        <f>SUM(E22:P22)</f>
        <v>173</v>
      </c>
    </row>
    <row r="23" spans="1:17" x14ac:dyDescent="0.2">
      <c r="A23" s="12" t="s">
        <v>283</v>
      </c>
      <c r="B23" s="12" t="s">
        <v>284</v>
      </c>
      <c r="C23" s="12" t="s">
        <v>32</v>
      </c>
      <c r="D23" s="12" t="s">
        <v>48</v>
      </c>
      <c r="E23" s="12"/>
      <c r="F23" s="12"/>
      <c r="G23" s="12"/>
      <c r="H23" s="12"/>
      <c r="I23" s="12" t="s">
        <v>13</v>
      </c>
      <c r="J23" s="12">
        <v>20</v>
      </c>
      <c r="K23" s="12" t="s">
        <v>13</v>
      </c>
      <c r="L23" s="12">
        <v>20</v>
      </c>
      <c r="M23" s="12" t="s">
        <v>13</v>
      </c>
      <c r="N23" s="12">
        <v>20</v>
      </c>
      <c r="O23" s="12" t="s">
        <v>151</v>
      </c>
      <c r="P23" s="12">
        <f>20+10+1</f>
        <v>31</v>
      </c>
      <c r="Q23" s="20">
        <f>SUM(E23:P23)</f>
        <v>91</v>
      </c>
    </row>
    <row r="24" spans="1:17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</row>
    <row r="25" spans="1:17" ht="12" thickBot="1" x14ac:dyDescent="0.25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</row>
    <row r="26" spans="1:17" ht="12" thickBot="1" x14ac:dyDescent="0.25">
      <c r="A26" s="22" t="s">
        <v>8</v>
      </c>
      <c r="B26" s="23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</row>
    <row r="27" spans="1:17" x14ac:dyDescent="0.2">
      <c r="A27" s="12" t="s">
        <v>191</v>
      </c>
      <c r="B27" s="12" t="s">
        <v>192</v>
      </c>
      <c r="C27" s="12" t="s">
        <v>26</v>
      </c>
      <c r="D27" s="12" t="s">
        <v>193</v>
      </c>
      <c r="E27" s="12" t="s">
        <v>13</v>
      </c>
      <c r="F27" s="12">
        <v>20</v>
      </c>
      <c r="G27" s="12" t="s">
        <v>13</v>
      </c>
      <c r="H27" s="12">
        <v>20</v>
      </c>
      <c r="I27" s="12"/>
      <c r="J27" s="12"/>
      <c r="K27" s="12"/>
      <c r="L27" s="12"/>
      <c r="M27" s="12"/>
      <c r="N27" s="12"/>
      <c r="O27" s="12"/>
      <c r="P27" s="12"/>
      <c r="Q27" s="20">
        <f>SUM(E27:P27)</f>
        <v>40</v>
      </c>
    </row>
    <row r="28" spans="1:17" x14ac:dyDescent="0.2">
      <c r="A28" s="12" t="s">
        <v>194</v>
      </c>
      <c r="B28" s="12" t="s">
        <v>195</v>
      </c>
      <c r="C28" s="12" t="s">
        <v>45</v>
      </c>
      <c r="D28" s="12" t="s">
        <v>196</v>
      </c>
      <c r="E28" s="12" t="s">
        <v>13</v>
      </c>
      <c r="F28" s="12">
        <v>20</v>
      </c>
      <c r="G28" s="12" t="s">
        <v>13</v>
      </c>
      <c r="H28" s="12">
        <v>20</v>
      </c>
      <c r="I28" s="12"/>
      <c r="J28" s="12"/>
      <c r="K28" s="12"/>
      <c r="L28" s="12"/>
      <c r="M28" s="12"/>
      <c r="N28" s="12"/>
      <c r="O28" s="12"/>
      <c r="P28" s="12"/>
      <c r="Q28" s="20">
        <f t="shared" ref="Q28:Q37" si="1">SUM(E28:P28)</f>
        <v>40</v>
      </c>
    </row>
    <row r="29" spans="1:17" x14ac:dyDescent="0.2">
      <c r="A29" s="12" t="s">
        <v>197</v>
      </c>
      <c r="B29" s="12" t="s">
        <v>198</v>
      </c>
      <c r="C29" s="12" t="s">
        <v>35</v>
      </c>
      <c r="D29" s="12" t="s">
        <v>199</v>
      </c>
      <c r="E29" s="12" t="s">
        <v>13</v>
      </c>
      <c r="F29" s="12">
        <v>20</v>
      </c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20">
        <f t="shared" si="1"/>
        <v>20</v>
      </c>
    </row>
    <row r="30" spans="1:17" x14ac:dyDescent="0.2">
      <c r="A30" s="12" t="s">
        <v>148</v>
      </c>
      <c r="B30" s="12" t="s">
        <v>140</v>
      </c>
      <c r="C30" s="12" t="s">
        <v>35</v>
      </c>
      <c r="D30" s="12" t="s">
        <v>113</v>
      </c>
      <c r="E30" s="12" t="s">
        <v>13</v>
      </c>
      <c r="F30" s="12">
        <v>20</v>
      </c>
      <c r="G30" s="12" t="s">
        <v>151</v>
      </c>
      <c r="H30" s="12">
        <f>20+10+3</f>
        <v>33</v>
      </c>
      <c r="I30" s="12"/>
      <c r="J30" s="12"/>
      <c r="K30" s="12"/>
      <c r="L30" s="12"/>
      <c r="M30" s="12"/>
      <c r="N30" s="12"/>
      <c r="O30" s="12"/>
      <c r="P30" s="12"/>
      <c r="Q30" s="20">
        <f t="shared" si="1"/>
        <v>53</v>
      </c>
    </row>
    <row r="31" spans="1:17" x14ac:dyDescent="0.2">
      <c r="A31" s="12" t="s">
        <v>200</v>
      </c>
      <c r="B31" s="12" t="s">
        <v>201</v>
      </c>
      <c r="C31" s="12" t="s">
        <v>202</v>
      </c>
      <c r="D31" s="12" t="s">
        <v>203</v>
      </c>
      <c r="E31" s="12" t="s">
        <v>13</v>
      </c>
      <c r="F31" s="12">
        <v>20</v>
      </c>
      <c r="G31" s="12" t="s">
        <v>13</v>
      </c>
      <c r="H31" s="12">
        <v>20</v>
      </c>
      <c r="I31" s="12"/>
      <c r="J31" s="12"/>
      <c r="K31" s="12"/>
      <c r="L31" s="12"/>
      <c r="M31" s="12"/>
      <c r="N31" s="12"/>
      <c r="O31" s="12"/>
      <c r="P31" s="12"/>
      <c r="Q31" s="20">
        <f t="shared" si="1"/>
        <v>40</v>
      </c>
    </row>
    <row r="32" spans="1:17" x14ac:dyDescent="0.2">
      <c r="A32" s="12" t="s">
        <v>134</v>
      </c>
      <c r="B32" s="12" t="s">
        <v>142</v>
      </c>
      <c r="C32" s="12" t="s">
        <v>135</v>
      </c>
      <c r="D32" s="12" t="s">
        <v>69</v>
      </c>
      <c r="E32" s="12"/>
      <c r="F32" s="12"/>
      <c r="G32" s="12" t="s">
        <v>13</v>
      </c>
      <c r="H32" s="12">
        <v>20</v>
      </c>
      <c r="I32" s="12"/>
      <c r="J32" s="12"/>
      <c r="K32" s="12"/>
      <c r="L32" s="12"/>
      <c r="M32" s="12"/>
      <c r="N32" s="12"/>
      <c r="O32" s="12"/>
      <c r="P32" s="12"/>
      <c r="Q32" s="20">
        <f t="shared" si="1"/>
        <v>20</v>
      </c>
    </row>
    <row r="33" spans="1:17" x14ac:dyDescent="0.2">
      <c r="A33" s="12" t="s">
        <v>228</v>
      </c>
      <c r="B33" s="12" t="s">
        <v>229</v>
      </c>
      <c r="C33" s="12" t="s">
        <v>10</v>
      </c>
      <c r="D33" s="12" t="s">
        <v>11</v>
      </c>
      <c r="E33" s="12"/>
      <c r="F33" s="12"/>
      <c r="G33" s="12" t="s">
        <v>13</v>
      </c>
      <c r="H33" s="12">
        <v>20</v>
      </c>
      <c r="I33" s="12"/>
      <c r="J33" s="12"/>
      <c r="K33" s="12"/>
      <c r="L33" s="12"/>
      <c r="M33" s="12"/>
      <c r="N33" s="12"/>
      <c r="O33" s="12"/>
      <c r="P33" s="12"/>
      <c r="Q33" s="20">
        <f t="shared" si="1"/>
        <v>20</v>
      </c>
    </row>
    <row r="34" spans="1:17" x14ac:dyDescent="0.2">
      <c r="A34" s="26" t="s">
        <v>285</v>
      </c>
      <c r="B34" s="26" t="s">
        <v>286</v>
      </c>
      <c r="C34" s="26" t="s">
        <v>32</v>
      </c>
      <c r="D34" s="26" t="s">
        <v>287</v>
      </c>
      <c r="E34" s="26"/>
      <c r="F34" s="26"/>
      <c r="G34" s="26"/>
      <c r="H34" s="26"/>
      <c r="I34" s="26" t="s">
        <v>151</v>
      </c>
      <c r="J34" s="26">
        <f>20+10+2</f>
        <v>32</v>
      </c>
      <c r="K34" s="26" t="s">
        <v>13</v>
      </c>
      <c r="L34" s="26">
        <v>20</v>
      </c>
      <c r="M34" s="26" t="s">
        <v>13</v>
      </c>
      <c r="N34" s="26">
        <v>20</v>
      </c>
      <c r="O34" s="26" t="s">
        <v>13</v>
      </c>
      <c r="P34" s="26">
        <v>20</v>
      </c>
      <c r="Q34" s="19">
        <f t="shared" si="1"/>
        <v>92</v>
      </c>
    </row>
    <row r="35" spans="1:17" x14ac:dyDescent="0.2">
      <c r="A35" s="12" t="s">
        <v>288</v>
      </c>
      <c r="B35" s="12" t="s">
        <v>290</v>
      </c>
      <c r="C35" s="12" t="s">
        <v>35</v>
      </c>
      <c r="D35" s="12" t="s">
        <v>289</v>
      </c>
      <c r="E35" s="12"/>
      <c r="F35" s="12"/>
      <c r="G35" s="12"/>
      <c r="H35" s="12"/>
      <c r="I35" s="12" t="s">
        <v>13</v>
      </c>
      <c r="J35" s="12">
        <v>20</v>
      </c>
      <c r="K35" s="12" t="s">
        <v>13</v>
      </c>
      <c r="L35" s="12">
        <v>20</v>
      </c>
      <c r="M35" s="12"/>
      <c r="N35" s="12"/>
      <c r="O35" s="12"/>
      <c r="P35" s="12"/>
      <c r="Q35" s="20">
        <f t="shared" si="1"/>
        <v>40</v>
      </c>
    </row>
    <row r="36" spans="1:17" x14ac:dyDescent="0.2">
      <c r="A36" s="12" t="s">
        <v>324</v>
      </c>
      <c r="B36" s="12" t="s">
        <v>326</v>
      </c>
      <c r="C36" s="12" t="s">
        <v>32</v>
      </c>
      <c r="D36" s="12" t="s">
        <v>328</v>
      </c>
      <c r="E36" s="12"/>
      <c r="F36" s="12"/>
      <c r="G36" s="12"/>
      <c r="H36" s="12"/>
      <c r="I36" s="12"/>
      <c r="J36" s="12"/>
      <c r="K36" s="12"/>
      <c r="L36" s="12"/>
      <c r="M36" s="12" t="s">
        <v>13</v>
      </c>
      <c r="N36" s="12">
        <v>20</v>
      </c>
      <c r="O36" s="12" t="s">
        <v>13</v>
      </c>
      <c r="P36" s="12">
        <v>20</v>
      </c>
      <c r="Q36" s="20">
        <f t="shared" si="1"/>
        <v>40</v>
      </c>
    </row>
    <row r="37" spans="1:17" x14ac:dyDescent="0.2">
      <c r="A37" s="12" t="s">
        <v>325</v>
      </c>
      <c r="B37" s="12" t="s">
        <v>327</v>
      </c>
      <c r="C37" s="12" t="s">
        <v>26</v>
      </c>
      <c r="D37" s="12" t="s">
        <v>329</v>
      </c>
      <c r="E37" s="12"/>
      <c r="F37" s="12"/>
      <c r="G37" s="12"/>
      <c r="H37" s="12"/>
      <c r="I37" s="12"/>
      <c r="J37" s="12"/>
      <c r="K37" s="12"/>
      <c r="L37" s="12"/>
      <c r="M37" s="12" t="s">
        <v>13</v>
      </c>
      <c r="N37" s="12">
        <v>20</v>
      </c>
      <c r="O37" s="12"/>
      <c r="P37" s="12"/>
      <c r="Q37" s="20">
        <f t="shared" si="1"/>
        <v>20</v>
      </c>
    </row>
    <row r="38" spans="1:17" x14ac:dyDescent="0.2">
      <c r="A38" s="12" t="s">
        <v>347</v>
      </c>
      <c r="B38" s="12" t="s">
        <v>346</v>
      </c>
      <c r="C38" s="12" t="s">
        <v>26</v>
      </c>
      <c r="D38" s="12" t="s">
        <v>329</v>
      </c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 t="s">
        <v>13</v>
      </c>
      <c r="P38" s="12">
        <v>20</v>
      </c>
      <c r="Q38" s="20">
        <f t="shared" ref="Q38" si="2">SUM(E38:P38)</f>
        <v>20</v>
      </c>
    </row>
    <row r="39" spans="1:17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</row>
    <row r="41" spans="1:17" ht="13.8" thickBot="1" x14ac:dyDescent="0.3">
      <c r="A41" s="32" t="s">
        <v>12</v>
      </c>
      <c r="B41" s="32"/>
    </row>
    <row r="42" spans="1:17" ht="13.8" thickTop="1" x14ac:dyDescent="0.25">
      <c r="A42" t="s">
        <v>13</v>
      </c>
      <c r="B42">
        <v>20</v>
      </c>
    </row>
    <row r="43" spans="1:17" ht="13.2" x14ac:dyDescent="0.25">
      <c r="A43" t="s">
        <v>14</v>
      </c>
      <c r="B43">
        <v>10</v>
      </c>
    </row>
    <row r="44" spans="1:17" ht="13.2" x14ac:dyDescent="0.25">
      <c r="A44" t="s">
        <v>15</v>
      </c>
      <c r="B44">
        <v>5</v>
      </c>
    </row>
    <row r="45" spans="1:17" x14ac:dyDescent="0.2">
      <c r="A45" s="1" t="s">
        <v>43</v>
      </c>
      <c r="B45" s="24" t="s">
        <v>44</v>
      </c>
    </row>
  </sheetData>
  <mergeCells count="9">
    <mergeCell ref="A41:B41"/>
    <mergeCell ref="Q6:Q7"/>
    <mergeCell ref="A6:D6"/>
    <mergeCell ref="E6:F6"/>
    <mergeCell ref="G6:H6"/>
    <mergeCell ref="I6:J6"/>
    <mergeCell ref="K6:L6"/>
    <mergeCell ref="M6:N6"/>
    <mergeCell ref="O6:P6"/>
  </mergeCells>
  <phoneticPr fontId="6" type="noConversion"/>
  <pageMargins left="0.74803149606299213" right="0.39370078740157483" top="0.98425196850393704" bottom="0.78740157480314965" header="0.51181102362204722" footer="0.19685039370078741"/>
  <pageSetup paperSize="9" scale="60" orientation="landscape" cellComments="asDisplayed" r:id="rId1"/>
  <headerFooter alignWithMargins="0">
    <oddHeader>&amp;L&amp;"Tahoma,Regular"&amp;11&amp;D @ &amp;T&amp;C&amp;"Tahoma,Bold"&amp;14&amp;A&amp;R&amp;"Tahoma,Regular"&amp;12page &amp;P /&amp;N</oddHeader>
    <oddFooter>&amp;L&amp;11&amp;Z&amp;F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DF8633-474F-4CA3-9335-CB839484B424}">
  <sheetPr>
    <tabColor theme="7" tint="0.39997558519241921"/>
    <pageSetUpPr fitToPage="1"/>
  </sheetPr>
  <dimension ref="A1:Q26"/>
  <sheetViews>
    <sheetView tabSelected="1" zoomScale="75" zoomScaleNormal="75" workbookViewId="0">
      <pane xSplit="4" ySplit="7" topLeftCell="E8" activePane="bottomRight" state="frozen"/>
      <selection pane="topRight" activeCell="E1" sqref="E1"/>
      <selection pane="bottomLeft" activeCell="A8" sqref="A8"/>
      <selection pane="bottomRight" activeCell="H50" sqref="H50"/>
    </sheetView>
  </sheetViews>
  <sheetFormatPr defaultColWidth="12.6640625" defaultRowHeight="11.4" x14ac:dyDescent="0.2"/>
  <cols>
    <col min="1" max="1" width="28.33203125" style="1" customWidth="1"/>
    <col min="2" max="2" width="8.44140625" style="1" customWidth="1"/>
    <col min="3" max="3" width="26.33203125" style="1" customWidth="1"/>
    <col min="4" max="4" width="6.5546875" style="1" customWidth="1"/>
    <col min="5" max="5" width="10.6640625" style="1" customWidth="1"/>
    <col min="6" max="6" width="8.88671875" style="1" customWidth="1"/>
    <col min="7" max="7" width="10.6640625" style="1" customWidth="1"/>
    <col min="8" max="8" width="9.44140625" style="1" customWidth="1"/>
    <col min="9" max="9" width="11.88671875" style="1" customWidth="1"/>
    <col min="10" max="10" width="10.109375" style="1" customWidth="1"/>
    <col min="11" max="12" width="11.109375" style="1" customWidth="1"/>
    <col min="13" max="13" width="11.33203125" style="1" customWidth="1"/>
    <col min="14" max="14" width="10.6640625" style="1" customWidth="1"/>
    <col min="15" max="15" width="10.44140625" style="1" customWidth="1"/>
    <col min="16" max="16" width="11.33203125" style="1" customWidth="1"/>
    <col min="17" max="16384" width="12.6640625" style="1"/>
  </cols>
  <sheetData>
    <row r="1" spans="1:17" s="2" customFormat="1" ht="21" customHeight="1" x14ac:dyDescent="0.2">
      <c r="A1" s="3" t="s">
        <v>0</v>
      </c>
      <c r="B1" s="3"/>
      <c r="C1" s="1"/>
      <c r="D1" s="1"/>
    </row>
    <row r="2" spans="1:17" s="2" customFormat="1" ht="14.25" customHeight="1" x14ac:dyDescent="0.2">
      <c r="A2" s="3" t="s">
        <v>38</v>
      </c>
      <c r="B2" s="3">
        <f>'Category I.'!B2</f>
        <v>2024</v>
      </c>
      <c r="C2" s="1"/>
      <c r="D2" s="1"/>
    </row>
    <row r="3" spans="1:17" s="2" customFormat="1" ht="14.25" customHeight="1" x14ac:dyDescent="0.2">
      <c r="A3" s="3"/>
      <c r="B3" s="3"/>
      <c r="C3" s="1"/>
      <c r="D3" s="1"/>
    </row>
    <row r="5" spans="1:17" ht="12" thickBot="1" x14ac:dyDescent="0.25">
      <c r="E5" s="3" t="s">
        <v>1</v>
      </c>
    </row>
    <row r="6" spans="1:17" x14ac:dyDescent="0.2">
      <c r="A6" s="37" t="s">
        <v>3</v>
      </c>
      <c r="B6" s="38"/>
      <c r="C6" s="39"/>
      <c r="D6" s="40"/>
      <c r="E6" s="37" t="str">
        <f>'Category I.'!E6:F6</f>
        <v>Bp. 2024.04.06</v>
      </c>
      <c r="F6" s="41"/>
      <c r="G6" s="37" t="str">
        <f>'Category I.'!G6:H6</f>
        <v>Bp. 2023.04.07</v>
      </c>
      <c r="H6" s="41"/>
      <c r="I6" s="37" t="str">
        <f>'Category I.'!I6:J6</f>
        <v>Győr 2024.10.05</v>
      </c>
      <c r="J6" s="41"/>
      <c r="K6" s="37" t="str">
        <f>'Category I.'!K6:L6</f>
        <v>Győr 2024.10.06</v>
      </c>
      <c r="L6" s="41"/>
      <c r="M6" s="37" t="str">
        <f>'Category I.'!M6:N6</f>
        <v>Bp. 2024.12.14</v>
      </c>
      <c r="N6" s="41"/>
      <c r="O6" s="37" t="str">
        <f>'Category I.'!O6:P6</f>
        <v>Bp. 2024.12.15</v>
      </c>
      <c r="P6" s="41"/>
      <c r="Q6" s="35" t="s">
        <v>9</v>
      </c>
    </row>
    <row r="7" spans="1:17" ht="12" thickBot="1" x14ac:dyDescent="0.25">
      <c r="A7" s="4" t="s">
        <v>4</v>
      </c>
      <c r="B7" s="13" t="s">
        <v>19</v>
      </c>
      <c r="C7" s="6" t="s">
        <v>5</v>
      </c>
      <c r="D7" s="7" t="s">
        <v>6</v>
      </c>
      <c r="E7" s="4" t="s">
        <v>16</v>
      </c>
      <c r="F7" s="16" t="s">
        <v>17</v>
      </c>
      <c r="G7" s="4" t="s">
        <v>16</v>
      </c>
      <c r="H7" s="16" t="s">
        <v>17</v>
      </c>
      <c r="I7" s="4" t="s">
        <v>16</v>
      </c>
      <c r="J7" s="16" t="s">
        <v>17</v>
      </c>
      <c r="K7" s="4" t="s">
        <v>16</v>
      </c>
      <c r="L7" s="16" t="s">
        <v>17</v>
      </c>
      <c r="M7" s="4" t="s">
        <v>16</v>
      </c>
      <c r="N7" s="16" t="s">
        <v>17</v>
      </c>
      <c r="O7" s="4" t="s">
        <v>16</v>
      </c>
      <c r="P7" s="16" t="s">
        <v>17</v>
      </c>
      <c r="Q7" s="36"/>
    </row>
    <row r="8" spans="1:17" ht="12" thickBot="1" x14ac:dyDescent="0.25">
      <c r="A8" s="5"/>
      <c r="B8" s="5"/>
      <c r="C8" s="5"/>
      <c r="D8" s="5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</row>
    <row r="9" spans="1:17" ht="12" thickBot="1" x14ac:dyDescent="0.25">
      <c r="A9" s="10" t="s">
        <v>30</v>
      </c>
      <c r="B9" s="14"/>
    </row>
    <row r="10" spans="1:17" x14ac:dyDescent="0.2">
      <c r="A10" s="26" t="s">
        <v>204</v>
      </c>
      <c r="B10" s="26"/>
      <c r="C10" s="26" t="s">
        <v>202</v>
      </c>
      <c r="D10" s="26" t="s">
        <v>30</v>
      </c>
      <c r="E10" s="26" t="s">
        <v>151</v>
      </c>
      <c r="F10" s="26">
        <f>20+10+1</f>
        <v>31</v>
      </c>
      <c r="G10" s="26" t="s">
        <v>151</v>
      </c>
      <c r="H10" s="26">
        <f>20+10+1</f>
        <v>31</v>
      </c>
      <c r="I10" s="26" t="s">
        <v>151</v>
      </c>
      <c r="J10" s="26">
        <f>20+10</f>
        <v>30</v>
      </c>
      <c r="K10" s="26"/>
      <c r="L10" s="26"/>
      <c r="M10" s="26"/>
      <c r="N10" s="26"/>
      <c r="O10" s="26"/>
      <c r="P10" s="26"/>
      <c r="Q10" s="19">
        <f t="shared" ref="Q10:Q13" si="0">SUM(E10:P10)</f>
        <v>92</v>
      </c>
    </row>
    <row r="11" spans="1:17" x14ac:dyDescent="0.2">
      <c r="A11" s="12" t="s">
        <v>205</v>
      </c>
      <c r="B11" s="12"/>
      <c r="C11" s="12" t="s">
        <v>81</v>
      </c>
      <c r="D11" s="12"/>
      <c r="E11" s="12" t="s">
        <v>13</v>
      </c>
      <c r="F11" s="12">
        <v>20</v>
      </c>
      <c r="G11" s="12" t="s">
        <v>13</v>
      </c>
      <c r="H11" s="12">
        <v>20</v>
      </c>
      <c r="I11" s="12"/>
      <c r="J11" s="12"/>
      <c r="K11" s="12"/>
      <c r="L11" s="12"/>
      <c r="M11" s="12"/>
      <c r="N11" s="12"/>
      <c r="O11" s="12"/>
      <c r="P11" s="12"/>
      <c r="Q11" s="20">
        <f t="shared" si="0"/>
        <v>40</v>
      </c>
    </row>
    <row r="12" spans="1:17" x14ac:dyDescent="0.2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20">
        <f t="shared" si="0"/>
        <v>0</v>
      </c>
    </row>
    <row r="13" spans="1:17" ht="13.2" x14ac:dyDescent="0.25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21"/>
      <c r="M13" s="21"/>
      <c r="N13" s="21"/>
      <c r="O13" s="21"/>
      <c r="P13" s="21"/>
      <c r="Q13" s="20">
        <f t="shared" si="0"/>
        <v>0</v>
      </c>
    </row>
    <row r="14" spans="1:17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</row>
    <row r="15" spans="1:17" ht="12" thickBot="1" x14ac:dyDescent="0.25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</row>
    <row r="16" spans="1:17" ht="12" thickBot="1" x14ac:dyDescent="0.25">
      <c r="A16" s="22" t="s">
        <v>31</v>
      </c>
      <c r="B16" s="23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</row>
    <row r="17" spans="1:17" x14ac:dyDescent="0.2">
      <c r="A17" s="26" t="s">
        <v>90</v>
      </c>
      <c r="B17" s="26"/>
      <c r="C17" s="26" t="s">
        <v>18</v>
      </c>
      <c r="D17" s="26"/>
      <c r="E17" s="26" t="s">
        <v>13</v>
      </c>
      <c r="F17" s="26">
        <v>20</v>
      </c>
      <c r="G17" s="26" t="s">
        <v>151</v>
      </c>
      <c r="H17" s="26">
        <f>20+10+1</f>
        <v>31</v>
      </c>
      <c r="I17" s="26" t="s">
        <v>151</v>
      </c>
      <c r="J17" s="26">
        <f>20+10+1</f>
        <v>31</v>
      </c>
      <c r="K17" s="26" t="s">
        <v>151</v>
      </c>
      <c r="L17" s="26">
        <f>20+10+1</f>
        <v>31</v>
      </c>
      <c r="M17" s="26" t="s">
        <v>151</v>
      </c>
      <c r="N17" s="26">
        <f>20+10+1</f>
        <v>31</v>
      </c>
      <c r="O17" s="26" t="s">
        <v>13</v>
      </c>
      <c r="P17" s="26">
        <v>20</v>
      </c>
      <c r="Q17" s="19">
        <f t="shared" ref="Q17:Q18" si="1">SUM(E17:P17)</f>
        <v>164</v>
      </c>
    </row>
    <row r="18" spans="1:17" x14ac:dyDescent="0.2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20">
        <f t="shared" si="1"/>
        <v>0</v>
      </c>
    </row>
    <row r="19" spans="1:17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</row>
    <row r="22" spans="1:17" ht="13.8" thickBot="1" x14ac:dyDescent="0.3">
      <c r="A22" s="32" t="s">
        <v>12</v>
      </c>
      <c r="B22" s="32"/>
      <c r="C22"/>
    </row>
    <row r="23" spans="1:17" ht="13.8" thickTop="1" x14ac:dyDescent="0.25">
      <c r="A23" t="s">
        <v>13</v>
      </c>
      <c r="B23">
        <v>20</v>
      </c>
    </row>
    <row r="24" spans="1:17" ht="13.2" x14ac:dyDescent="0.25">
      <c r="A24" t="s">
        <v>14</v>
      </c>
      <c r="B24">
        <v>10</v>
      </c>
    </row>
    <row r="25" spans="1:17" ht="13.2" x14ac:dyDescent="0.25">
      <c r="A25" t="s">
        <v>15</v>
      </c>
      <c r="B25">
        <v>5</v>
      </c>
    </row>
    <row r="26" spans="1:17" x14ac:dyDescent="0.2">
      <c r="A26" s="1" t="s">
        <v>43</v>
      </c>
      <c r="B26" s="24" t="s">
        <v>44</v>
      </c>
    </row>
  </sheetData>
  <mergeCells count="9">
    <mergeCell ref="O6:P6"/>
    <mergeCell ref="Q6:Q7"/>
    <mergeCell ref="A22:B22"/>
    <mergeCell ref="A6:D6"/>
    <mergeCell ref="E6:F6"/>
    <mergeCell ref="G6:H6"/>
    <mergeCell ref="I6:J6"/>
    <mergeCell ref="K6:L6"/>
    <mergeCell ref="M6:N6"/>
  </mergeCells>
  <pageMargins left="0.74803149606299213" right="0.39370078740157483" top="0.98425196850393704" bottom="0.78740157480314965" header="0.51181102362204722" footer="0.19685039370078741"/>
  <pageSetup paperSize="9" scale="53" orientation="landscape" cellComments="asDisplayed" r:id="rId1"/>
  <headerFooter alignWithMargins="0">
    <oddHeader>&amp;L&amp;"Tahoma,Regular"&amp;11&amp;D @ &amp;T&amp;C&amp;"Tahoma,Bold"&amp;14&amp;A&amp;R&amp;"Tahoma,Regular"&amp;12page &amp;P /&amp;N</oddHeader>
    <oddFooter>&amp;L&amp;11&amp;Z&amp;F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5</vt:i4>
      </vt:variant>
      <vt:variant>
        <vt:lpstr>Névvel ellátott tartományok</vt:lpstr>
      </vt:variant>
      <vt:variant>
        <vt:i4>5</vt:i4>
      </vt:variant>
    </vt:vector>
  </HeadingPairs>
  <TitlesOfParts>
    <vt:vector size="10" baseType="lpstr">
      <vt:lpstr>Category I.</vt:lpstr>
      <vt:lpstr>Category II. </vt:lpstr>
      <vt:lpstr>Category III.</vt:lpstr>
      <vt:lpstr>Category IV.</vt:lpstr>
      <vt:lpstr>House Cat</vt:lpstr>
      <vt:lpstr>'Category I.'!Nyomtatási_cím</vt:lpstr>
      <vt:lpstr>'Category II. '!Nyomtatási_cím</vt:lpstr>
      <vt:lpstr>'Category III.'!Nyomtatási_cím</vt:lpstr>
      <vt:lpstr>'Category IV.'!Nyomtatási_cím</vt:lpstr>
      <vt:lpstr>'House Cat'!Nyomtatási_cím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Tarsoly Anikó</dc:creator>
  <cp:lastModifiedBy>Ancsa Tarsoly</cp:lastModifiedBy>
  <cp:lastPrinted>2019-12-06T06:34:56Z</cp:lastPrinted>
  <dcterms:created xsi:type="dcterms:W3CDTF">2002-01-17T08:36:32Z</dcterms:created>
  <dcterms:modified xsi:type="dcterms:W3CDTF">2024-12-18T13:44:25Z</dcterms:modified>
</cp:coreProperties>
</file>